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8232" windowWidth="11340" windowHeight="6528" tabRatio="898" activeTab="1"/>
  </bookViews>
  <sheets>
    <sheet name="CBClubes Masc Dia 8.10.16  " sheetId="1" r:id="rId1"/>
    <sheet name="CBClubes Masc Dia 9.10.16  " sheetId="2" r:id="rId2"/>
    <sheet name="CBClubes Masc Final  " sheetId="3" r:id="rId3"/>
    <sheet name="Masc Final Ord Clas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0">'CBClubes Masc Dia 8.10.16  '!$A$1:$L$87</definedName>
    <definedName name="_xlnm.Print_Area" localSheetId="1">'CBClubes Masc Dia 9.10.16  '!$A$1:$L$87</definedName>
    <definedName name="_xlnm.Print_Area" localSheetId="2">'CBClubes Masc Final  '!$A$1:$M$18</definedName>
    <definedName name="_xlnm.Print_Area" localSheetId="3">'Masc Final Ord Clas'!$A$1:$M$18</definedName>
  </definedNames>
  <calcPr fullCalcOnLoad="1"/>
</workbook>
</file>

<file path=xl/sharedStrings.xml><?xml version="1.0" encoding="utf-8"?>
<sst xmlns="http://schemas.openxmlformats.org/spreadsheetml/2006/main" count="154" uniqueCount="30">
  <si>
    <t>PEÇAS</t>
  </si>
  <si>
    <t>PONTOS</t>
  </si>
  <si>
    <t>CLASS</t>
  </si>
  <si>
    <t>CLUBE</t>
  </si>
  <si>
    <t>CBPDS</t>
  </si>
  <si>
    <t>Equipe</t>
  </si>
  <si>
    <t>PESO TOTAL</t>
  </si>
  <si>
    <t>PESO         M. peça</t>
  </si>
  <si>
    <t>ATLETAS</t>
  </si>
  <si>
    <t xml:space="preserve">Árbitro: Irineu J. Kloeckner </t>
  </si>
  <si>
    <t>SORTEIO</t>
  </si>
  <si>
    <t>COMISSÃO NACIONAL DE ARBITRAGEM</t>
  </si>
  <si>
    <t>Categoria Masculino: 1.ª Prova - Dia 8/10/2016</t>
  </si>
  <si>
    <t>CAMPEONATO BRASILEIRO DE CLUBES - SURF-CASTING 2016</t>
  </si>
  <si>
    <t>CABO DE SANTO AGOSTINHO - PE - BRASIL - DIAS: 8 e 9/10/2016</t>
  </si>
  <si>
    <t>A</t>
  </si>
  <si>
    <t>B</t>
  </si>
  <si>
    <t>Categoria Masculino: 2.ª Prova - Dia 9/10/2016</t>
  </si>
  <si>
    <t>1. PROVA</t>
  </si>
  <si>
    <t>2. PROVA</t>
  </si>
  <si>
    <t>FINAL</t>
  </si>
  <si>
    <t>Pontos</t>
  </si>
  <si>
    <t>Clas</t>
  </si>
  <si>
    <t>CLAS</t>
  </si>
  <si>
    <t>Classificação Final Masculino</t>
  </si>
  <si>
    <t>Q</t>
  </si>
  <si>
    <t>38.Brunno Fonte Costa e Silva</t>
  </si>
  <si>
    <t>wo</t>
  </si>
  <si>
    <t>)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</si>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</sst>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"/>
    <numFmt numFmtId="173" formatCode="0.00000000000"/>
    <numFmt numFmtId="174" formatCode="0.0"/>
    <numFmt numFmtId="175" formatCode="0.000"/>
    <numFmt numFmtId="176" formatCode="0.000000000000"/>
    <numFmt numFmtId="177" formatCode="00"/>
    <numFmt numFmtId="178" formatCode="0.000000000000000"/>
    <numFmt numFmtId="179" formatCode="_-[$R$-416]\ * #,##0.00_-;\-[$R$-416]\ * #,##0.00_-;_-[$R$-416]\ * &quot;-&quot;??_-;_-@_-"/>
    <numFmt numFmtId="180" formatCode="#,##0.00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20"/>
      <name val="Arial"/>
      <family val="2"/>
    </font>
    <font>
      <b/>
      <sz val="16"/>
      <color indexed="8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Arial"/>
      <family val="2"/>
    </font>
    <font>
      <sz val="12"/>
      <color indexed="9"/>
      <name val="Arial"/>
      <family val="2"/>
    </font>
    <font>
      <b/>
      <sz val="24"/>
      <color indexed="9"/>
      <name val="Arial"/>
      <family val="2"/>
    </font>
    <font>
      <b/>
      <sz val="18"/>
      <color indexed="10"/>
      <name val="Arial"/>
      <family val="2"/>
    </font>
    <font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24"/>
      <color theme="0"/>
      <name val="Arial"/>
      <family val="2"/>
    </font>
    <font>
      <b/>
      <sz val="18"/>
      <color rgb="FFFF0000"/>
      <name val="Arial"/>
      <family val="2"/>
    </font>
    <font>
      <sz val="16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medium"/>
      <right style="thin"/>
      <top/>
      <bottom style="thin"/>
    </border>
    <border>
      <left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/>
      <bottom>
        <color indexed="63"/>
      </bottom>
    </border>
    <border>
      <left/>
      <right style="thin"/>
      <top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 style="medium"/>
      <right style="thin"/>
      <top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72" fontId="2" fillId="0" borderId="14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1" fontId="55" fillId="0" borderId="0" xfId="0" applyNumberFormat="1" applyFont="1" applyFill="1" applyBorder="1" applyAlignment="1">
      <alignment horizontal="right" vertical="center"/>
    </xf>
    <xf numFmtId="173" fontId="4" fillId="0" borderId="16" xfId="0" applyNumberFormat="1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77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1" fontId="2" fillId="0" borderId="10" xfId="0" applyNumberFormat="1" applyFont="1" applyBorder="1" applyAlignment="1" applyProtection="1">
      <alignment horizontal="right" vertical="center"/>
      <protection hidden="1"/>
    </xf>
    <xf numFmtId="175" fontId="2" fillId="0" borderId="10" xfId="0" applyNumberFormat="1" applyFont="1" applyBorder="1" applyAlignment="1" applyProtection="1">
      <alignment horizontal="right" vertical="center"/>
      <protection hidden="1"/>
    </xf>
    <xf numFmtId="0" fontId="5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 applyProtection="1">
      <alignment horizontal="right" vertical="center"/>
      <protection hidden="1"/>
    </xf>
    <xf numFmtId="0" fontId="2" fillId="33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6" fontId="56" fillId="34" borderId="0" xfId="0" applyNumberFormat="1" applyFont="1" applyFill="1" applyBorder="1" applyAlignment="1">
      <alignment horizontal="center"/>
    </xf>
    <xf numFmtId="176" fontId="56" fillId="34" borderId="0" xfId="0" applyNumberFormat="1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vertical="center"/>
    </xf>
    <xf numFmtId="178" fontId="57" fillId="34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1" fontId="3" fillId="33" borderId="11" xfId="0" applyNumberFormat="1" applyFont="1" applyFill="1" applyBorder="1" applyAlignment="1" applyProtection="1">
      <alignment horizontal="right" vertical="center"/>
      <protection locked="0"/>
    </xf>
    <xf numFmtId="176" fontId="56" fillId="34" borderId="0" xfId="0" applyNumberFormat="1" applyFont="1" applyFill="1" applyBorder="1" applyAlignment="1">
      <alignment horizontal="center"/>
    </xf>
    <xf numFmtId="176" fontId="56" fillId="34" borderId="0" xfId="0" applyNumberFormat="1" applyFont="1" applyFill="1" applyAlignment="1">
      <alignment horizontal="center"/>
    </xf>
    <xf numFmtId="176" fontId="56" fillId="34" borderId="0" xfId="0" applyNumberFormat="1" applyFont="1" applyFill="1" applyBorder="1" applyAlignment="1">
      <alignment horizontal="center"/>
    </xf>
    <xf numFmtId="176" fontId="56" fillId="34" borderId="0" xfId="0" applyNumberFormat="1" applyFont="1" applyFill="1" applyAlignment="1">
      <alignment horizontal="center"/>
    </xf>
    <xf numFmtId="0" fontId="58" fillId="0" borderId="11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75" fontId="2" fillId="0" borderId="10" xfId="0" applyNumberFormat="1" applyFont="1" applyBorder="1" applyAlignment="1">
      <alignment horizontal="right" vertical="center"/>
    </xf>
    <xf numFmtId="0" fontId="0" fillId="0" borderId="0" xfId="48" applyFont="1" applyFill="1">
      <alignment/>
      <protection/>
    </xf>
    <xf numFmtId="0" fontId="3" fillId="0" borderId="0" xfId="48" applyFont="1" applyFill="1" applyAlignment="1">
      <alignment horizontal="center"/>
      <protection/>
    </xf>
    <xf numFmtId="0" fontId="2" fillId="0" borderId="0" xfId="48" applyFont="1" applyFill="1" applyAlignment="1">
      <alignment horizontal="center"/>
      <protection/>
    </xf>
    <xf numFmtId="1" fontId="55" fillId="0" borderId="0" xfId="48" applyNumberFormat="1" applyFont="1" applyFill="1" applyBorder="1" applyAlignment="1">
      <alignment horizontal="right" vertical="center"/>
      <protection/>
    </xf>
    <xf numFmtId="0" fontId="6" fillId="33" borderId="0" xfId="48" applyFont="1" applyFill="1" applyBorder="1" applyAlignment="1">
      <alignment horizontal="center"/>
      <protection/>
    </xf>
    <xf numFmtId="0" fontId="5" fillId="33" borderId="10" xfId="48" applyFont="1" applyFill="1" applyBorder="1" applyAlignment="1">
      <alignment horizontal="center" vertical="center"/>
      <protection/>
    </xf>
    <xf numFmtId="0" fontId="11" fillId="33" borderId="0" xfId="48" applyFont="1" applyFill="1" applyBorder="1" applyAlignment="1">
      <alignment horizontal="center" vertical="center"/>
      <protection/>
    </xf>
    <xf numFmtId="1" fontId="8" fillId="33" borderId="13" xfId="48" applyNumberFormat="1" applyFont="1" applyFill="1" applyBorder="1" applyAlignment="1">
      <alignment horizontal="center" vertical="center"/>
      <protection/>
    </xf>
    <xf numFmtId="0" fontId="7" fillId="33" borderId="13" xfId="48" applyFont="1" applyFill="1" applyBorder="1" applyAlignment="1">
      <alignment horizontal="center" vertical="center" wrapText="1"/>
      <protection/>
    </xf>
    <xf numFmtId="0" fontId="8" fillId="33" borderId="13" xfId="48" applyFont="1" applyFill="1" applyBorder="1" applyAlignment="1">
      <alignment horizontal="center" vertical="center" wrapText="1"/>
      <protection/>
    </xf>
    <xf numFmtId="0" fontId="2" fillId="0" borderId="11" xfId="48" applyFont="1" applyFill="1" applyBorder="1" applyAlignment="1">
      <alignment horizontal="center"/>
      <protection/>
    </xf>
    <xf numFmtId="0" fontId="2" fillId="0" borderId="11" xfId="48" applyFont="1" applyFill="1" applyBorder="1" applyAlignment="1">
      <alignment horizontal="center" vertical="center"/>
      <protection/>
    </xf>
    <xf numFmtId="0" fontId="2" fillId="0" borderId="10" xfId="48" applyFont="1" applyBorder="1" applyAlignment="1">
      <alignment vertical="center"/>
      <protection/>
    </xf>
    <xf numFmtId="1" fontId="2" fillId="0" borderId="10" xfId="48" applyNumberFormat="1" applyFont="1" applyBorder="1" applyAlignment="1" applyProtection="1">
      <alignment horizontal="right" vertical="center"/>
      <protection hidden="1"/>
    </xf>
    <xf numFmtId="172" fontId="2" fillId="0" borderId="10" xfId="48" applyNumberFormat="1" applyFont="1" applyBorder="1" applyAlignment="1" applyProtection="1">
      <alignment horizontal="right" vertical="center"/>
      <protection hidden="1"/>
    </xf>
    <xf numFmtId="3" fontId="2" fillId="33" borderId="10" xfId="48" applyNumberFormat="1" applyFont="1" applyFill="1" applyBorder="1" applyAlignment="1" applyProtection="1">
      <alignment horizontal="right" vertical="center"/>
      <protection hidden="1"/>
    </xf>
    <xf numFmtId="1" fontId="2" fillId="33" borderId="11" xfId="48" applyNumberFormat="1" applyFont="1" applyFill="1" applyBorder="1" applyAlignment="1" applyProtection="1">
      <alignment horizontal="right" vertical="center"/>
      <protection locked="0"/>
    </xf>
    <xf numFmtId="172" fontId="2" fillId="0" borderId="14" xfId="48" applyNumberFormat="1" applyFont="1" applyFill="1" applyBorder="1" applyAlignment="1">
      <alignment horizontal="right" vertical="center"/>
      <protection/>
    </xf>
    <xf numFmtId="173" fontId="4" fillId="0" borderId="16" xfId="48" applyNumberFormat="1" applyFont="1" applyFill="1" applyBorder="1">
      <alignment/>
      <protection/>
    </xf>
    <xf numFmtId="172" fontId="3" fillId="0" borderId="10" xfId="48" applyNumberFormat="1" applyFont="1" applyFill="1" applyBorder="1" applyAlignment="1">
      <alignment horizontal="right" vertical="center"/>
      <protection/>
    </xf>
    <xf numFmtId="1" fontId="13" fillId="33" borderId="10" xfId="48" applyNumberFormat="1" applyFont="1" applyFill="1" applyBorder="1" applyAlignment="1">
      <alignment horizontal="right" vertical="center"/>
      <protection/>
    </xf>
    <xf numFmtId="0" fontId="2" fillId="0" borderId="10" xfId="48" applyFont="1" applyBorder="1" applyAlignment="1">
      <alignment horizontal="left" vertical="center"/>
      <protection/>
    </xf>
    <xf numFmtId="0" fontId="2" fillId="33" borderId="11" xfId="48" applyFont="1" applyFill="1" applyBorder="1" applyAlignment="1">
      <alignment horizontal="left" vertical="center"/>
      <protection/>
    </xf>
    <xf numFmtId="0" fontId="2" fillId="33" borderId="10" xfId="48" applyFont="1" applyFill="1" applyBorder="1" applyAlignment="1">
      <alignment horizontal="left" vertical="center"/>
      <protection/>
    </xf>
    <xf numFmtId="0" fontId="2" fillId="0" borderId="10" xfId="48" applyFont="1" applyBorder="1" applyAlignment="1">
      <alignment horizontal="left" vertical="center" wrapText="1"/>
      <protection/>
    </xf>
    <xf numFmtId="0" fontId="2" fillId="0" borderId="11" xfId="48" applyFont="1" applyBorder="1" applyAlignment="1">
      <alignment horizontal="left" vertical="center"/>
      <protection/>
    </xf>
    <xf numFmtId="0" fontId="2" fillId="0" borderId="10" xfId="48" applyFont="1" applyFill="1" applyBorder="1" applyAlignment="1">
      <alignment horizontal="center"/>
      <protection/>
    </xf>
    <xf numFmtId="0" fontId="2" fillId="0" borderId="10" xfId="48" applyFont="1" applyFill="1" applyBorder="1" applyAlignment="1">
      <alignment horizontal="center" vertical="center"/>
      <protection/>
    </xf>
    <xf numFmtId="172" fontId="2" fillId="0" borderId="10" xfId="48" applyNumberFormat="1" applyFont="1" applyFill="1" applyBorder="1" applyAlignment="1">
      <alignment horizontal="right" vertical="center"/>
      <protection/>
    </xf>
    <xf numFmtId="0" fontId="5" fillId="33" borderId="11" xfId="48" applyFont="1" applyFill="1" applyBorder="1" applyAlignment="1">
      <alignment vertical="center"/>
      <protection/>
    </xf>
    <xf numFmtId="0" fontId="5" fillId="33" borderId="11" xfId="48" applyFont="1" applyFill="1" applyBorder="1" applyAlignment="1">
      <alignment horizontal="left" vertical="center"/>
      <protection/>
    </xf>
    <xf numFmtId="175" fontId="2" fillId="0" borderId="10" xfId="48" applyNumberFormat="1" applyFont="1" applyFill="1" applyBorder="1" applyAlignment="1">
      <alignment horizontal="right"/>
      <protection/>
    </xf>
    <xf numFmtId="1" fontId="5" fillId="33" borderId="10" xfId="48" applyNumberFormat="1" applyFont="1" applyFill="1" applyBorder="1" applyAlignment="1" applyProtection="1">
      <alignment horizontal="right" vertical="center"/>
      <protection hidden="1"/>
    </xf>
    <xf numFmtId="0" fontId="5" fillId="33" borderId="10" xfId="48" applyFont="1" applyFill="1" applyBorder="1" applyAlignment="1" applyProtection="1">
      <alignment horizontal="right" vertical="center"/>
      <protection locked="0"/>
    </xf>
    <xf numFmtId="173" fontId="4" fillId="0" borderId="17" xfId="48" applyNumberFormat="1" applyFont="1" applyFill="1" applyBorder="1">
      <alignment/>
      <protection/>
    </xf>
    <xf numFmtId="0" fontId="15" fillId="0" borderId="0" xfId="48" applyFont="1" applyFill="1">
      <alignment/>
      <protection/>
    </xf>
    <xf numFmtId="0" fontId="5" fillId="0" borderId="11" xfId="48" applyFont="1" applyBorder="1" applyAlignment="1">
      <alignment vertical="center"/>
      <protection/>
    </xf>
    <xf numFmtId="175" fontId="59" fillId="34" borderId="10" xfId="48" applyNumberFormat="1" applyFont="1" applyFill="1" applyBorder="1" applyAlignment="1">
      <alignment horizontal="right"/>
      <protection/>
    </xf>
    <xf numFmtId="0" fontId="5" fillId="0" borderId="10" xfId="48" applyFont="1" applyBorder="1" applyAlignment="1">
      <alignment vertical="center"/>
      <protection/>
    </xf>
    <xf numFmtId="0" fontId="5" fillId="33" borderId="10" xfId="48" applyFont="1" applyFill="1" applyBorder="1" applyAlignment="1">
      <alignment horizontal="left" vertical="center"/>
      <protection/>
    </xf>
    <xf numFmtId="173" fontId="4" fillId="0" borderId="18" xfId="48" applyNumberFormat="1" applyFont="1" applyFill="1" applyBorder="1">
      <alignment/>
      <protection/>
    </xf>
    <xf numFmtId="0" fontId="0" fillId="0" borderId="0" xfId="48">
      <alignment/>
      <protection/>
    </xf>
    <xf numFmtId="0" fontId="2" fillId="0" borderId="0" xfId="48" applyFont="1" applyAlignment="1">
      <alignment horizontal="center"/>
      <protection/>
    </xf>
    <xf numFmtId="0" fontId="0" fillId="0" borderId="0" xfId="48" applyAlignment="1">
      <alignment horizontal="left"/>
      <protection/>
    </xf>
    <xf numFmtId="0" fontId="4" fillId="0" borderId="0" xfId="48" applyFont="1" applyAlignment="1">
      <alignment horizontal="left"/>
      <protection/>
    </xf>
    <xf numFmtId="1" fontId="0" fillId="0" borderId="0" xfId="48" applyNumberFormat="1">
      <alignment/>
      <protection/>
    </xf>
    <xf numFmtId="0" fontId="2" fillId="0" borderId="10" xfId="48" applyFont="1" applyBorder="1" applyAlignment="1">
      <alignment horizontal="center" vertical="center"/>
      <protection/>
    </xf>
    <xf numFmtId="0" fontId="2" fillId="33" borderId="10" xfId="48" applyFont="1" applyFill="1" applyBorder="1" applyAlignment="1">
      <alignment horizontal="center" vertical="center"/>
      <protection/>
    </xf>
    <xf numFmtId="175" fontId="2" fillId="0" borderId="19" xfId="0" applyNumberFormat="1" applyFont="1" applyBorder="1" applyAlignment="1" applyProtection="1">
      <alignment horizontal="right" vertical="center"/>
      <protection hidden="1"/>
    </xf>
    <xf numFmtId="175" fontId="2" fillId="0" borderId="11" xfId="0" applyNumberFormat="1" applyFont="1" applyBorder="1" applyAlignment="1" applyProtection="1">
      <alignment horizontal="right" vertical="center"/>
      <protection hidden="1"/>
    </xf>
    <xf numFmtId="0" fontId="2" fillId="33" borderId="10" xfId="0" applyFont="1" applyFill="1" applyBorder="1" applyAlignment="1">
      <alignment horizontal="left" vertical="center"/>
    </xf>
    <xf numFmtId="1" fontId="2" fillId="34" borderId="11" xfId="0" applyNumberFormat="1" applyFont="1" applyFill="1" applyBorder="1" applyAlignment="1">
      <alignment horizontal="center" vertical="center"/>
    </xf>
    <xf numFmtId="176" fontId="56" fillId="34" borderId="0" xfId="48" applyNumberFormat="1" applyFont="1" applyFill="1" applyBorder="1" applyAlignment="1">
      <alignment horizontal="center"/>
      <protection/>
    </xf>
    <xf numFmtId="176" fontId="56" fillId="34" borderId="0" xfId="48" applyNumberFormat="1" applyFont="1" applyFill="1" applyAlignment="1">
      <alignment horizontal="center"/>
      <protection/>
    </xf>
    <xf numFmtId="0" fontId="2" fillId="0" borderId="11" xfId="48" applyFont="1" applyBorder="1" applyAlignment="1">
      <alignment horizontal="left" vertical="center" wrapText="1"/>
      <protection/>
    </xf>
    <xf numFmtId="0" fontId="2" fillId="33" borderId="20" xfId="48" applyFont="1" applyFill="1" applyBorder="1" applyAlignment="1">
      <alignment horizontal="center" vertical="center"/>
      <protection/>
    </xf>
    <xf numFmtId="1" fontId="2" fillId="33" borderId="10" xfId="48" applyNumberFormat="1" applyFont="1" applyFill="1" applyBorder="1" applyAlignment="1" applyProtection="1">
      <alignment horizontal="right"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left" vertical="center"/>
    </xf>
    <xf numFmtId="1" fontId="2" fillId="34" borderId="19" xfId="0" applyNumberFormat="1" applyFont="1" applyFill="1" applyBorder="1" applyAlignment="1">
      <alignment horizontal="center" vertical="center"/>
    </xf>
    <xf numFmtId="1" fontId="2" fillId="0" borderId="19" xfId="0" applyNumberFormat="1" applyFont="1" applyBorder="1" applyAlignment="1" applyProtection="1">
      <alignment horizontal="right" vertical="center"/>
      <protection hidden="1"/>
    </xf>
    <xf numFmtId="3" fontId="3" fillId="33" borderId="19" xfId="0" applyNumberFormat="1" applyFont="1" applyFill="1" applyBorder="1" applyAlignment="1" applyProtection="1">
      <alignment horizontal="right" vertical="center"/>
      <protection hidden="1"/>
    </xf>
    <xf numFmtId="1" fontId="3" fillId="33" borderId="21" xfId="0" applyNumberFormat="1" applyFont="1" applyFill="1" applyBorder="1" applyAlignment="1" applyProtection="1">
      <alignment horizontal="right" vertical="center"/>
      <protection locked="0"/>
    </xf>
    <xf numFmtId="172" fontId="2" fillId="0" borderId="22" xfId="0" applyNumberFormat="1" applyFont="1" applyFill="1" applyBorder="1" applyAlignment="1">
      <alignment horizontal="right" vertical="center"/>
    </xf>
    <xf numFmtId="173" fontId="4" fillId="0" borderId="23" xfId="0" applyNumberFormat="1" applyFont="1" applyFill="1" applyBorder="1" applyAlignment="1">
      <alignment/>
    </xf>
    <xf numFmtId="178" fontId="57" fillId="34" borderId="19" xfId="0" applyNumberFormat="1" applyFont="1" applyFill="1" applyBorder="1" applyAlignment="1">
      <alignment horizontal="center" vertical="center"/>
    </xf>
    <xf numFmtId="1" fontId="2" fillId="0" borderId="11" xfId="0" applyNumberFormat="1" applyFont="1" applyBorder="1" applyAlignment="1" applyProtection="1">
      <alignment horizontal="right" vertical="center"/>
      <protection hidden="1"/>
    </xf>
    <xf numFmtId="3" fontId="3" fillId="33" borderId="11" xfId="0" applyNumberFormat="1" applyFont="1" applyFill="1" applyBorder="1" applyAlignment="1" applyProtection="1">
      <alignment horizontal="right" vertical="center"/>
      <protection hidden="1"/>
    </xf>
    <xf numFmtId="173" fontId="4" fillId="0" borderId="24" xfId="0" applyNumberFormat="1" applyFont="1" applyFill="1" applyBorder="1" applyAlignment="1">
      <alignment/>
    </xf>
    <xf numFmtId="178" fontId="57" fillId="34" borderId="11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 applyProtection="1">
      <alignment horizontal="right" vertical="center"/>
      <protection locked="0"/>
    </xf>
    <xf numFmtId="172" fontId="2" fillId="0" borderId="10" xfId="0" applyNumberFormat="1" applyFont="1" applyFill="1" applyBorder="1" applyAlignment="1">
      <alignment horizontal="right" vertical="center"/>
    </xf>
    <xf numFmtId="173" fontId="4" fillId="0" borderId="10" xfId="0" applyNumberFormat="1" applyFont="1" applyFill="1" applyBorder="1" applyAlignment="1">
      <alignment/>
    </xf>
    <xf numFmtId="0" fontId="2" fillId="0" borderId="2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0" xfId="48" applyNumberFormat="1" applyFont="1" applyBorder="1" applyAlignment="1" applyProtection="1">
      <alignment horizontal="right" vertical="center"/>
      <protection hidden="1"/>
    </xf>
    <xf numFmtId="3" fontId="2" fillId="33" borderId="11" xfId="48" applyNumberFormat="1" applyFont="1" applyFill="1" applyBorder="1" applyAlignment="1" applyProtection="1">
      <alignment horizontal="right" vertical="center"/>
      <protection locked="0"/>
    </xf>
    <xf numFmtId="3" fontId="2" fillId="33" borderId="10" xfId="48" applyNumberFormat="1" applyFont="1" applyFill="1" applyBorder="1" applyAlignment="1" applyProtection="1">
      <alignment horizontal="right" vertical="center"/>
      <protection locked="0"/>
    </xf>
    <xf numFmtId="177" fontId="2" fillId="0" borderId="10" xfId="48" applyNumberFormat="1" applyFont="1" applyBorder="1" applyAlignment="1">
      <alignment horizontal="left" vertical="center"/>
      <protection/>
    </xf>
    <xf numFmtId="0" fontId="2" fillId="0" borderId="20" xfId="48" applyFont="1" applyBorder="1" applyAlignment="1">
      <alignment horizontal="center" vertical="center"/>
      <protection/>
    </xf>
    <xf numFmtId="1" fontId="13" fillId="0" borderId="10" xfId="48" applyNumberFormat="1" applyFont="1" applyFill="1" applyBorder="1" applyAlignment="1">
      <alignment horizontal="right" vertical="center"/>
      <protection/>
    </xf>
    <xf numFmtId="3" fontId="2" fillId="0" borderId="14" xfId="48" applyNumberFormat="1" applyFont="1" applyFill="1" applyBorder="1" applyAlignment="1">
      <alignment horizontal="right"/>
      <protection/>
    </xf>
    <xf numFmtId="3" fontId="2" fillId="0" borderId="26" xfId="48" applyNumberFormat="1" applyFont="1" applyFill="1" applyBorder="1" applyAlignment="1">
      <alignment horizontal="right"/>
      <protection/>
    </xf>
    <xf numFmtId="3" fontId="2" fillId="0" borderId="10" xfId="48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176" fontId="56" fillId="34" borderId="0" xfId="0" applyNumberFormat="1" applyFont="1" applyFill="1" applyBorder="1" applyAlignment="1">
      <alignment horizontal="center"/>
    </xf>
    <xf numFmtId="176" fontId="56" fillId="34" borderId="0" xfId="0" applyNumberFormat="1" applyFont="1" applyFill="1" applyAlignment="1">
      <alignment horizontal="center"/>
    </xf>
    <xf numFmtId="1" fontId="13" fillId="33" borderId="0" xfId="0" applyNumberFormat="1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176" fontId="60" fillId="34" borderId="0" xfId="0" applyNumberFormat="1" applyFont="1" applyFill="1" applyBorder="1" applyAlignment="1">
      <alignment horizontal="center"/>
    </xf>
    <xf numFmtId="176" fontId="60" fillId="34" borderId="0" xfId="0" applyNumberFormat="1" applyFont="1" applyFill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 vertical="center"/>
    </xf>
    <xf numFmtId="1" fontId="7" fillId="33" borderId="12" xfId="0" applyNumberFormat="1" applyFont="1" applyFill="1" applyBorder="1" applyAlignment="1">
      <alignment horizontal="center" vertical="center"/>
    </xf>
    <xf numFmtId="1" fontId="7" fillId="33" borderId="13" xfId="0" applyNumberFormat="1" applyFont="1" applyFill="1" applyBorder="1" applyAlignment="1">
      <alignment horizontal="center" vertical="center"/>
    </xf>
    <xf numFmtId="176" fontId="14" fillId="33" borderId="30" xfId="48" applyNumberFormat="1" applyFont="1" applyFill="1" applyBorder="1" applyAlignment="1">
      <alignment horizontal="center"/>
      <protection/>
    </xf>
    <xf numFmtId="176" fontId="14" fillId="33" borderId="0" xfId="48" applyNumberFormat="1" applyFont="1" applyFill="1" applyAlignment="1">
      <alignment horizontal="center"/>
      <protection/>
    </xf>
    <xf numFmtId="1" fontId="13" fillId="33" borderId="0" xfId="48" applyNumberFormat="1" applyFont="1" applyFill="1" applyBorder="1" applyAlignment="1">
      <alignment horizontal="center" vertical="center"/>
      <protection/>
    </xf>
    <xf numFmtId="176" fontId="56" fillId="34" borderId="0" xfId="48" applyNumberFormat="1" applyFont="1" applyFill="1" applyBorder="1" applyAlignment="1">
      <alignment horizontal="center"/>
      <protection/>
    </xf>
    <xf numFmtId="176" fontId="56" fillId="34" borderId="0" xfId="48" applyNumberFormat="1" applyFont="1" applyFill="1" applyAlignment="1">
      <alignment horizontal="center"/>
      <protection/>
    </xf>
    <xf numFmtId="176" fontId="0" fillId="34" borderId="0" xfId="48" applyNumberFormat="1" applyFont="1" applyFill="1" applyBorder="1" applyAlignment="1">
      <alignment horizontal="center"/>
      <protection/>
    </xf>
    <xf numFmtId="0" fontId="9" fillId="33" borderId="28" xfId="48" applyFont="1" applyFill="1" applyBorder="1" applyAlignment="1">
      <alignment horizontal="center"/>
      <protection/>
    </xf>
    <xf numFmtId="0" fontId="9" fillId="33" borderId="29" xfId="48" applyFont="1" applyFill="1" applyBorder="1" applyAlignment="1">
      <alignment horizontal="center"/>
      <protection/>
    </xf>
    <xf numFmtId="0" fontId="5" fillId="33" borderId="10" xfId="48" applyFont="1" applyFill="1" applyBorder="1" applyAlignment="1">
      <alignment horizontal="center" vertical="center"/>
      <protection/>
    </xf>
    <xf numFmtId="176" fontId="60" fillId="34" borderId="0" xfId="48" applyNumberFormat="1" applyFont="1" applyFill="1" applyBorder="1" applyAlignment="1">
      <alignment horizontal="center"/>
      <protection/>
    </xf>
    <xf numFmtId="176" fontId="60" fillId="34" borderId="0" xfId="48" applyNumberFormat="1" applyFont="1" applyFill="1" applyAlignment="1">
      <alignment horizontal="center"/>
      <protection/>
    </xf>
    <xf numFmtId="0" fontId="3" fillId="33" borderId="12" xfId="48" applyFont="1" applyFill="1" applyBorder="1" applyAlignment="1">
      <alignment horizontal="center" vertical="center"/>
      <protection/>
    </xf>
    <xf numFmtId="0" fontId="3" fillId="33" borderId="13" xfId="48" applyFont="1" applyFill="1" applyBorder="1" applyAlignment="1">
      <alignment horizontal="center" vertical="center"/>
      <protection/>
    </xf>
    <xf numFmtId="0" fontId="7" fillId="33" borderId="12" xfId="48" applyFont="1" applyFill="1" applyBorder="1" applyAlignment="1">
      <alignment horizontal="center" vertical="center"/>
      <protection/>
    </xf>
    <xf numFmtId="0" fontId="7" fillId="33" borderId="13" xfId="48" applyFont="1" applyFill="1" applyBorder="1" applyAlignment="1">
      <alignment horizontal="center" vertical="center"/>
      <protection/>
    </xf>
    <xf numFmtId="0" fontId="5" fillId="33" borderId="12" xfId="48" applyFont="1" applyFill="1" applyBorder="1" applyAlignment="1">
      <alignment horizontal="center" vertical="center"/>
      <protection/>
    </xf>
    <xf numFmtId="0" fontId="5" fillId="33" borderId="13" xfId="48" applyFont="1" applyFill="1" applyBorder="1" applyAlignment="1">
      <alignment horizontal="center" vertical="center"/>
      <protection/>
    </xf>
    <xf numFmtId="0" fontId="7" fillId="33" borderId="31" xfId="48" applyFont="1" applyFill="1" applyBorder="1" applyAlignment="1">
      <alignment horizontal="center" vertical="center"/>
      <protection/>
    </xf>
    <xf numFmtId="179" fontId="7" fillId="33" borderId="32" xfId="45" applyNumberFormat="1" applyFont="1" applyFill="1" applyBorder="1" applyAlignment="1">
      <alignment horizontal="center" vertical="center"/>
    </xf>
    <xf numFmtId="179" fontId="7" fillId="33" borderId="33" xfId="45" applyNumberFormat="1" applyFont="1" applyFill="1" applyBorder="1" applyAlignment="1">
      <alignment horizontal="center" vertical="center"/>
    </xf>
    <xf numFmtId="179" fontId="7" fillId="33" borderId="26" xfId="45" applyNumberFormat="1" applyFont="1" applyFill="1" applyBorder="1" applyAlignment="1">
      <alignment horizontal="center" vertical="center"/>
    </xf>
    <xf numFmtId="0" fontId="10" fillId="0" borderId="0" xfId="48" applyFont="1" applyFill="1" applyAlignment="1">
      <alignment horizontal="center" vertical="center"/>
      <protection/>
    </xf>
    <xf numFmtId="0" fontId="3" fillId="0" borderId="0" xfId="48" applyFont="1" applyFill="1" applyAlignment="1">
      <alignment horizontal="center" vertical="center"/>
      <protection/>
    </xf>
    <xf numFmtId="0" fontId="6" fillId="33" borderId="27" xfId="48" applyFont="1" applyFill="1" applyBorder="1" applyAlignment="1">
      <alignment horizontal="center"/>
      <protection/>
    </xf>
    <xf numFmtId="0" fontId="6" fillId="33" borderId="0" xfId="48" applyFont="1" applyFill="1" applyBorder="1" applyAlignment="1">
      <alignment horizontal="center"/>
      <protection/>
    </xf>
    <xf numFmtId="0" fontId="3" fillId="33" borderId="0" xfId="48" applyFont="1" applyFill="1" applyBorder="1" applyAlignment="1">
      <alignment horizontal="center"/>
      <protection/>
    </xf>
    <xf numFmtId="0" fontId="3" fillId="33" borderId="27" xfId="48" applyFont="1" applyFill="1" applyBorder="1" applyAlignment="1">
      <alignment horizontal="center"/>
      <protection/>
    </xf>
    <xf numFmtId="175" fontId="15" fillId="0" borderId="0" xfId="0" applyNumberFormat="1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</xdr:rowOff>
    </xdr:from>
    <xdr:to>
      <xdr:col>3</xdr:col>
      <xdr:colOff>314325</xdr:colOff>
      <xdr:row>4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16478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</xdr:rowOff>
    </xdr:from>
    <xdr:to>
      <xdr:col>3</xdr:col>
      <xdr:colOff>1181100</xdr:colOff>
      <xdr:row>4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16573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1638300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383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</xdr:rowOff>
    </xdr:from>
    <xdr:to>
      <xdr:col>2</xdr:col>
      <xdr:colOff>0</xdr:colOff>
      <xdr:row>0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1638300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383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</xdr:rowOff>
    </xdr:from>
    <xdr:to>
      <xdr:col>2</xdr:col>
      <xdr:colOff>0</xdr:colOff>
      <xdr:row>0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RTEIO%20BOX%20ATLE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REDENCIAMENTO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ciano\Documents\CAMP%20BRAS%20PERNAMBUCO%202016\PLANILHAS%20PESCA\SORTEIO%20BOX%20ATLE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ciano\Documents\CAMP%20BRAS%20PERNAMBUCO%202016\PLANILHAS%20PESCA\CBCLUBES%20MASC%202016%20Irin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CULINO"/>
      <sheetName val="FEMININO "/>
      <sheetName val="MASTER"/>
      <sheetName val="SENIOR"/>
      <sheetName val="SENIOR (2)"/>
      <sheetName val="MASCULINO (2)"/>
      <sheetName val="FEMININO  (2)"/>
      <sheetName val="MASTER (2)"/>
      <sheetName val="SENIOR (3)"/>
    </sheetNames>
    <sheetDataSet>
      <sheetData sheetId="0">
        <row r="10">
          <cell r="S10">
            <v>4</v>
          </cell>
        </row>
        <row r="11">
          <cell r="S11">
            <v>15</v>
          </cell>
        </row>
        <row r="12">
          <cell r="S12">
            <v>29</v>
          </cell>
        </row>
        <row r="13">
          <cell r="S13">
            <v>7</v>
          </cell>
        </row>
        <row r="14">
          <cell r="S14">
            <v>33</v>
          </cell>
        </row>
        <row r="15">
          <cell r="S15">
            <v>37</v>
          </cell>
        </row>
        <row r="16">
          <cell r="S16">
            <v>52</v>
          </cell>
        </row>
        <row r="17">
          <cell r="S17">
            <v>25</v>
          </cell>
        </row>
        <row r="18">
          <cell r="S18">
            <v>43</v>
          </cell>
        </row>
        <row r="19">
          <cell r="S19">
            <v>41</v>
          </cell>
        </row>
        <row r="20">
          <cell r="S20">
            <v>49</v>
          </cell>
        </row>
        <row r="21">
          <cell r="S21">
            <v>77</v>
          </cell>
        </row>
        <row r="22">
          <cell r="S22">
            <v>67</v>
          </cell>
        </row>
        <row r="23">
          <cell r="S23">
            <v>13</v>
          </cell>
        </row>
        <row r="24">
          <cell r="S24">
            <v>60</v>
          </cell>
        </row>
        <row r="25">
          <cell r="S25">
            <v>6</v>
          </cell>
        </row>
        <row r="26">
          <cell r="S26">
            <v>24</v>
          </cell>
        </row>
        <row r="27">
          <cell r="S27">
            <v>31</v>
          </cell>
        </row>
        <row r="28">
          <cell r="S28">
            <v>17</v>
          </cell>
        </row>
        <row r="29">
          <cell r="S29">
            <v>2</v>
          </cell>
        </row>
        <row r="30">
          <cell r="S30">
            <v>62</v>
          </cell>
        </row>
        <row r="31">
          <cell r="S31">
            <v>59</v>
          </cell>
        </row>
        <row r="32">
          <cell r="S32">
            <v>54</v>
          </cell>
        </row>
        <row r="33">
          <cell r="S33">
            <v>8</v>
          </cell>
        </row>
        <row r="34">
          <cell r="S34">
            <v>36</v>
          </cell>
        </row>
        <row r="35">
          <cell r="S35">
            <v>44</v>
          </cell>
        </row>
        <row r="36">
          <cell r="S36">
            <v>26</v>
          </cell>
        </row>
        <row r="37">
          <cell r="S37">
            <v>68</v>
          </cell>
        </row>
        <row r="38">
          <cell r="S38">
            <v>70</v>
          </cell>
        </row>
        <row r="39">
          <cell r="S39">
            <v>55</v>
          </cell>
        </row>
        <row r="40">
          <cell r="S40">
            <v>75</v>
          </cell>
        </row>
        <row r="41">
          <cell r="S41">
            <v>9</v>
          </cell>
        </row>
        <row r="42">
          <cell r="S42">
            <v>14</v>
          </cell>
        </row>
        <row r="43">
          <cell r="S43">
            <v>72</v>
          </cell>
        </row>
        <row r="44">
          <cell r="S44">
            <v>69</v>
          </cell>
        </row>
        <row r="45">
          <cell r="S45">
            <v>61</v>
          </cell>
        </row>
        <row r="46">
          <cell r="S46">
            <v>45</v>
          </cell>
        </row>
        <row r="47">
          <cell r="S47">
            <v>21</v>
          </cell>
        </row>
        <row r="48">
          <cell r="S48">
            <v>23</v>
          </cell>
        </row>
        <row r="49">
          <cell r="S49">
            <v>32</v>
          </cell>
        </row>
        <row r="50">
          <cell r="S50">
            <v>73</v>
          </cell>
        </row>
        <row r="51">
          <cell r="S51">
            <v>18</v>
          </cell>
        </row>
        <row r="52">
          <cell r="S52">
            <v>46</v>
          </cell>
        </row>
        <row r="53">
          <cell r="S53">
            <v>51</v>
          </cell>
        </row>
        <row r="54">
          <cell r="S54">
            <v>63</v>
          </cell>
        </row>
        <row r="55">
          <cell r="S55">
            <v>16</v>
          </cell>
        </row>
        <row r="56">
          <cell r="S56">
            <v>50</v>
          </cell>
        </row>
        <row r="57">
          <cell r="S57">
            <v>1</v>
          </cell>
        </row>
        <row r="58">
          <cell r="S58">
            <v>40</v>
          </cell>
        </row>
        <row r="59">
          <cell r="S59">
            <v>10</v>
          </cell>
        </row>
        <row r="60">
          <cell r="S60">
            <v>27</v>
          </cell>
        </row>
        <row r="61">
          <cell r="S61">
            <v>38</v>
          </cell>
        </row>
        <row r="62">
          <cell r="S62">
            <v>3</v>
          </cell>
        </row>
        <row r="63">
          <cell r="S63">
            <v>12</v>
          </cell>
        </row>
        <row r="64">
          <cell r="S64">
            <v>47</v>
          </cell>
        </row>
        <row r="65">
          <cell r="S65">
            <v>34</v>
          </cell>
        </row>
        <row r="66">
          <cell r="S66">
            <v>56</v>
          </cell>
        </row>
        <row r="67">
          <cell r="S67">
            <v>22</v>
          </cell>
        </row>
        <row r="68">
          <cell r="S68">
            <v>65</v>
          </cell>
        </row>
        <row r="69">
          <cell r="S69">
            <v>42</v>
          </cell>
        </row>
        <row r="70">
          <cell r="S70">
            <v>64</v>
          </cell>
        </row>
        <row r="71">
          <cell r="S71">
            <v>74</v>
          </cell>
        </row>
        <row r="72">
          <cell r="S72">
            <v>30</v>
          </cell>
        </row>
        <row r="73">
          <cell r="S73">
            <v>39</v>
          </cell>
        </row>
        <row r="74">
          <cell r="S74">
            <v>66</v>
          </cell>
        </row>
        <row r="75">
          <cell r="S75">
            <v>5</v>
          </cell>
        </row>
        <row r="76">
          <cell r="S76">
            <v>20</v>
          </cell>
        </row>
        <row r="77">
          <cell r="S77">
            <v>19</v>
          </cell>
        </row>
        <row r="78">
          <cell r="S78">
            <v>71</v>
          </cell>
        </row>
        <row r="79">
          <cell r="S79">
            <v>11</v>
          </cell>
        </row>
        <row r="80">
          <cell r="S80">
            <v>28</v>
          </cell>
        </row>
        <row r="81">
          <cell r="S81">
            <v>53</v>
          </cell>
        </row>
        <row r="82">
          <cell r="S82">
            <v>48</v>
          </cell>
        </row>
        <row r="83">
          <cell r="S83">
            <v>58</v>
          </cell>
        </row>
        <row r="84">
          <cell r="S84">
            <v>76</v>
          </cell>
        </row>
        <row r="85">
          <cell r="S85">
            <v>57</v>
          </cell>
        </row>
        <row r="86">
          <cell r="S86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edenciamento ADAP-PE "/>
      <sheetName val="Credenciamento APAP-PB"/>
      <sheetName val="Credenciamento ASFAD-CE"/>
      <sheetName val="Credenciamento ASPA-SE "/>
      <sheetName val="Credenciamento BARRACUDA-RJ"/>
      <sheetName val="Credenciamento CARIACICA-ES"/>
      <sheetName val="Credenciamento CLUPERE-PE"/>
      <sheetName val="Credenciamento CLUPESIL-BA"/>
      <sheetName val="Credenciamento COPA-PE "/>
      <sheetName val="Credenciamento PELICANO-CE"/>
      <sheetName val="Credenciamento TAINHA-AL"/>
      <sheetName val="Plan1"/>
      <sheetName val="NUMERACÃO MASCULINO"/>
      <sheetName val="NUMERACÃO FEMININO"/>
      <sheetName val="NUMERACÃO MASTER"/>
      <sheetName val="NUMERACÃO SENIOR"/>
      <sheetName val="NUMERACÃO MASTER  (2)"/>
      <sheetName val="NUMERACÃO MASCULINO "/>
      <sheetName val="NUMERACÃO FEMININO "/>
      <sheetName val="NUMERACÃO MASTER "/>
      <sheetName val="NUMERACÃO SENIOR "/>
    </sheetNames>
    <sheetDataSet>
      <sheetData sheetId="12">
        <row r="5">
          <cell r="E5" t="str">
            <v>1.Alexandre Martins de Melo</v>
          </cell>
          <cell r="F5" t="str">
            <v>ADAP - PE</v>
          </cell>
        </row>
        <row r="6">
          <cell r="E6" t="str">
            <v>2.Bruno Daltro Moura</v>
          </cell>
          <cell r="F6" t="str">
            <v>ADAP - PE</v>
          </cell>
        </row>
        <row r="7">
          <cell r="E7" t="str">
            <v>3.Daniel Lidio Barbosa</v>
          </cell>
          <cell r="F7" t="str">
            <v>ADAP - PE</v>
          </cell>
        </row>
        <row r="8">
          <cell r="E8" t="str">
            <v>4.Diego Albuquerque Leite Neves</v>
          </cell>
          <cell r="F8" t="str">
            <v>ADAP - PE</v>
          </cell>
        </row>
        <row r="9">
          <cell r="E9" t="str">
            <v>5,George Chaves Peixoto</v>
          </cell>
          <cell r="F9" t="str">
            <v>ADAP - PE</v>
          </cell>
        </row>
        <row r="10">
          <cell r="E10" t="str">
            <v>6.José Antonio de Arruda Filho</v>
          </cell>
          <cell r="F10" t="str">
            <v>ADAP - PE</v>
          </cell>
        </row>
        <row r="11">
          <cell r="E11" t="str">
            <v>7.José Nobre de Jesus</v>
          </cell>
          <cell r="F11" t="str">
            <v>ADAP - PE</v>
          </cell>
        </row>
        <row r="12">
          <cell r="E12" t="str">
            <v>8.Kleberson Farias de Lima</v>
          </cell>
          <cell r="F12" t="str">
            <v>ADAP - PE</v>
          </cell>
        </row>
        <row r="13">
          <cell r="E13" t="str">
            <v>9.Leandro Barbosa da Silva</v>
          </cell>
          <cell r="F13" t="str">
            <v>ADAP - PE</v>
          </cell>
        </row>
        <row r="14">
          <cell r="E14" t="str">
            <v>10.Ricardo Cavalcante da Paz</v>
          </cell>
          <cell r="F14" t="str">
            <v>ADAP - PE</v>
          </cell>
        </row>
        <row r="15">
          <cell r="E15" t="str">
            <v>11.Romildo C. dos Santos Junior</v>
          </cell>
          <cell r="F15" t="str">
            <v>ADAP - PE</v>
          </cell>
        </row>
        <row r="16">
          <cell r="E16" t="str">
            <v>12.Suanderson dos Santos Silva</v>
          </cell>
          <cell r="F16" t="str">
            <v>ADAP - PE</v>
          </cell>
        </row>
        <row r="17">
          <cell r="E17" t="str">
            <v>13.Thiago de Souza Paulino</v>
          </cell>
          <cell r="F17" t="str">
            <v>ADAP - PE</v>
          </cell>
        </row>
        <row r="18">
          <cell r="E18" t="str">
            <v>14.Janilson Gomes da Silva</v>
          </cell>
          <cell r="F18" t="str">
            <v>APAP - PB</v>
          </cell>
        </row>
        <row r="19">
          <cell r="E19" t="str">
            <v>15.José Urtiga Pereira</v>
          </cell>
          <cell r="F19" t="str">
            <v>APAP - PB</v>
          </cell>
        </row>
        <row r="20">
          <cell r="E20" t="str">
            <v>16.Mateus Zenaide Henriques</v>
          </cell>
          <cell r="F20" t="str">
            <v>APAP - PB</v>
          </cell>
        </row>
        <row r="21">
          <cell r="E21" t="str">
            <v>17.Romilson Brasil de Araujo</v>
          </cell>
          <cell r="F21" t="str">
            <v>APAP - PB</v>
          </cell>
        </row>
        <row r="22">
          <cell r="E22" t="str">
            <v>18.Tiago Nobrega Zenaide</v>
          </cell>
          <cell r="F22" t="str">
            <v>APAP - PB</v>
          </cell>
        </row>
        <row r="23">
          <cell r="E23" t="str">
            <v>19.Mauricio Sucupira Villa Real Neto</v>
          </cell>
          <cell r="F23" t="str">
            <v>ASFAD- CE</v>
          </cell>
        </row>
        <row r="24">
          <cell r="E24" t="str">
            <v>20.João Carlos Perrone Kasznar</v>
          </cell>
          <cell r="F24" t="str">
            <v>BARRACUDA - RJ</v>
          </cell>
        </row>
        <row r="25">
          <cell r="E25" t="str">
            <v>21.Douglas Tho</v>
          </cell>
          <cell r="F25" t="str">
            <v>BARRACUDA - RJ</v>
          </cell>
        </row>
        <row r="26">
          <cell r="E26" t="str">
            <v>22.Ademir Nascimento Junior</v>
          </cell>
          <cell r="F26" t="str">
            <v>CARIACICA - ES</v>
          </cell>
        </row>
        <row r="27">
          <cell r="E27" t="str">
            <v>23.Geraldo Antonio Tonon</v>
          </cell>
          <cell r="F27" t="str">
            <v>CARIACICA - ES</v>
          </cell>
        </row>
        <row r="28">
          <cell r="E28" t="str">
            <v>24.Paulo Roberto de Jesus</v>
          </cell>
          <cell r="F28" t="str">
            <v>CARIACICA - ES</v>
          </cell>
        </row>
        <row r="29">
          <cell r="E29" t="str">
            <v>25.Aluisio Antonio Oliveira de Luna</v>
          </cell>
          <cell r="F29" t="str">
            <v>CLUPERE - PE</v>
          </cell>
        </row>
        <row r="30">
          <cell r="E30" t="str">
            <v>26.Antonio Marcos Gomes Manhães</v>
          </cell>
          <cell r="F30" t="str">
            <v>CLUPERE - PE</v>
          </cell>
        </row>
        <row r="31">
          <cell r="E31" t="str">
            <v>27.Carlos Eduardo de Oliveira Fragoso</v>
          </cell>
          <cell r="F31" t="str">
            <v>CLUPERE - PE</v>
          </cell>
        </row>
        <row r="32">
          <cell r="E32" t="str">
            <v>28.Edimilson Braz dos Santos</v>
          </cell>
          <cell r="F32" t="str">
            <v>CLUPERE - PE</v>
          </cell>
        </row>
        <row r="33">
          <cell r="E33" t="str">
            <v>29.Gilson de Carvalho Nino</v>
          </cell>
          <cell r="F33" t="str">
            <v>CLUPERE - PE</v>
          </cell>
        </row>
        <row r="34">
          <cell r="E34" t="str">
            <v>30.Felipe Dornelas Câmara Teixeira</v>
          </cell>
          <cell r="F34" t="str">
            <v>CLUPERE - PE</v>
          </cell>
        </row>
        <row r="35">
          <cell r="E35" t="str">
            <v>31.João Mauricio Simmonds Lessa</v>
          </cell>
          <cell r="F35" t="str">
            <v>CLUPERE - PE</v>
          </cell>
        </row>
        <row r="36">
          <cell r="E36" t="str">
            <v>32.José Augusto Ferreira Campos</v>
          </cell>
          <cell r="F36" t="str">
            <v>CLUPERE - PE</v>
          </cell>
        </row>
        <row r="37">
          <cell r="E37" t="str">
            <v>33.José Ronaldo Alves Pereira</v>
          </cell>
          <cell r="F37" t="str">
            <v>CLUPERE - PE</v>
          </cell>
        </row>
        <row r="38">
          <cell r="E38" t="str">
            <v>34.Lenilson Camilo de Santana</v>
          </cell>
          <cell r="F38" t="str">
            <v>CLUPERE - PE</v>
          </cell>
        </row>
        <row r="39">
          <cell r="E39" t="str">
            <v>35.Luiz Petronio Soares da Silva</v>
          </cell>
          <cell r="F39" t="str">
            <v>CLUPERE - PE</v>
          </cell>
        </row>
        <row r="40">
          <cell r="E40" t="str">
            <v>36.Marcello Aguiar Tomaz Monteiro</v>
          </cell>
          <cell r="F40" t="str">
            <v>CLUPERE - PE</v>
          </cell>
        </row>
        <row r="41">
          <cell r="E41" t="str">
            <v>37.Norman de Moraes Dantas</v>
          </cell>
          <cell r="F41" t="str">
            <v>CLUPERE - PE</v>
          </cell>
        </row>
        <row r="42">
          <cell r="F42" t="str">
            <v>CLUPERE - PE</v>
          </cell>
        </row>
        <row r="43">
          <cell r="E43" t="str">
            <v>39.Weyler Soares Fonteles</v>
          </cell>
          <cell r="F43" t="str">
            <v>CLUPERE - PE</v>
          </cell>
        </row>
        <row r="44">
          <cell r="E44" t="str">
            <v>40.Willams Assis de Lira</v>
          </cell>
          <cell r="F44" t="str">
            <v>CLUPERE - PE</v>
          </cell>
        </row>
        <row r="45">
          <cell r="E45" t="str">
            <v>41.Alberto Costa Porto Junior</v>
          </cell>
          <cell r="F45" t="str">
            <v>CLUPESIL - BA</v>
          </cell>
        </row>
        <row r="46">
          <cell r="E46" t="str">
            <v>42.Claudio dos Santos Menezes</v>
          </cell>
          <cell r="F46" t="str">
            <v>CLUPESIL - BA</v>
          </cell>
        </row>
        <row r="47">
          <cell r="E47" t="str">
            <v>43,Danilo Menezes Docio</v>
          </cell>
          <cell r="F47" t="str">
            <v>CLUPESIL - BA</v>
          </cell>
        </row>
        <row r="48">
          <cell r="E48" t="str">
            <v>44.Eduardo José dos Santos Leal</v>
          </cell>
          <cell r="F48" t="str">
            <v>CLUPESIL - BA</v>
          </cell>
        </row>
        <row r="49">
          <cell r="E49" t="str">
            <v>45.Johnny Cleber Silva Menezes</v>
          </cell>
          <cell r="F49" t="str">
            <v>CLUPESIL - BA</v>
          </cell>
        </row>
        <row r="50">
          <cell r="E50" t="str">
            <v>46.Paulo Sergio Nascimento Guedes</v>
          </cell>
          <cell r="F50" t="str">
            <v>CLUPESIL - BA</v>
          </cell>
        </row>
        <row r="51">
          <cell r="E51" t="str">
            <v>47.Thiago Carvalho Santos</v>
          </cell>
          <cell r="F51" t="str">
            <v>CLUPESIL - BA</v>
          </cell>
        </row>
        <row r="52">
          <cell r="E52" t="str">
            <v>48.Armando Jorge Araujo Alencar</v>
          </cell>
          <cell r="F52" t="str">
            <v>COPA - PE</v>
          </cell>
        </row>
        <row r="53">
          <cell r="E53" t="str">
            <v>49.Delson Francisco Pereira</v>
          </cell>
          <cell r="F53" t="str">
            <v>COPA - PE</v>
          </cell>
        </row>
        <row r="54">
          <cell r="E54" t="str">
            <v>50.Fabien Sergio Brito de Carvalho</v>
          </cell>
          <cell r="F54" t="str">
            <v>COPA - PE</v>
          </cell>
        </row>
        <row r="55">
          <cell r="E55" t="str">
            <v>51.Flavio Henrique Diniz Cavalcante</v>
          </cell>
          <cell r="F55" t="str">
            <v>COPA - PE</v>
          </cell>
        </row>
        <row r="56">
          <cell r="E56" t="str">
            <v>52.Gleidson Jose Pereira de Souza</v>
          </cell>
          <cell r="F56" t="str">
            <v>COPA - PE</v>
          </cell>
        </row>
        <row r="57">
          <cell r="E57" t="str">
            <v>53.Hermes Cristo Cunha Neto</v>
          </cell>
          <cell r="F57" t="str">
            <v>COPA - PE</v>
          </cell>
        </row>
        <row r="58">
          <cell r="E58" t="str">
            <v>54.Hugo Humberto Monteiro Dobroes</v>
          </cell>
          <cell r="F58" t="str">
            <v>COPA - PE</v>
          </cell>
        </row>
        <row r="59">
          <cell r="E59" t="str">
            <v>55.Jose Francisco da Silva</v>
          </cell>
          <cell r="F59" t="str">
            <v>COPA - PE</v>
          </cell>
        </row>
        <row r="60">
          <cell r="E60" t="str">
            <v>56.Arthur Albuquerque de Souza</v>
          </cell>
          <cell r="F60" t="str">
            <v>PELICANO - CE</v>
          </cell>
        </row>
        <row r="61">
          <cell r="E61" t="str">
            <v>57.Ednaldo do Nascmento Ribeiro</v>
          </cell>
          <cell r="F61" t="str">
            <v>PELICANO - CE</v>
          </cell>
        </row>
        <row r="62">
          <cell r="E62" t="str">
            <v>58.Eduardo Demes da Cruz</v>
          </cell>
          <cell r="F62" t="str">
            <v>PELICANO - CE</v>
          </cell>
        </row>
        <row r="63">
          <cell r="E63" t="str">
            <v>59.Edivaldo Andrade de Carvalho Lemos</v>
          </cell>
          <cell r="F63" t="str">
            <v>PELICANO - CE</v>
          </cell>
        </row>
        <row r="64">
          <cell r="E64" t="str">
            <v>60.Esley Abreu Damasceno</v>
          </cell>
          <cell r="F64" t="str">
            <v>PELICANO - CE</v>
          </cell>
        </row>
        <row r="65">
          <cell r="E65" t="str">
            <v>61.Fabio Tadashi Tadokoro</v>
          </cell>
          <cell r="F65" t="str">
            <v>PELICANO - CE</v>
          </cell>
        </row>
        <row r="66">
          <cell r="E66" t="str">
            <v>62.Fernando Henrique dos Santos Rocha</v>
          </cell>
          <cell r="F66" t="str">
            <v>PELICANO - CE</v>
          </cell>
        </row>
        <row r="67">
          <cell r="E67" t="str">
            <v>63.Fernando Lucas Lisboa Landin</v>
          </cell>
          <cell r="F67" t="str">
            <v>PELICANO - CE</v>
          </cell>
        </row>
        <row r="68">
          <cell r="E68" t="str">
            <v>64.Francisco Edilson Modesto de Souza</v>
          </cell>
          <cell r="F68" t="str">
            <v>PELICANO - CE</v>
          </cell>
        </row>
        <row r="69">
          <cell r="E69" t="str">
            <v>65.Francisco Wagner de Castro Góis</v>
          </cell>
          <cell r="F69" t="str">
            <v>PELICANO - CE</v>
          </cell>
        </row>
        <row r="70">
          <cell r="E70" t="str">
            <v>66.Fred Wilkson Rebouças da Silva</v>
          </cell>
          <cell r="F70" t="str">
            <v>PELICANO - CE</v>
          </cell>
        </row>
        <row r="71">
          <cell r="E71" t="str">
            <v>67.Guido Rabelo Nobre Júnior</v>
          </cell>
          <cell r="F71" t="str">
            <v>PELICANO - CE</v>
          </cell>
        </row>
        <row r="72">
          <cell r="E72" t="str">
            <v>68.Igor Demes</v>
          </cell>
          <cell r="F72" t="str">
            <v>PELICANO - CE</v>
          </cell>
        </row>
        <row r="73">
          <cell r="E73" t="str">
            <v>69.João Vitor Feitosa R. Rebouças</v>
          </cell>
          <cell r="F73" t="str">
            <v>PELICANO - CE</v>
          </cell>
        </row>
        <row r="74">
          <cell r="E74" t="str">
            <v>70.José Vander Costa dos Santos</v>
          </cell>
          <cell r="F74" t="str">
            <v>PELICANO - CE</v>
          </cell>
        </row>
        <row r="75">
          <cell r="E75" t="str">
            <v>71.Márcio André Cavalcante Moreira</v>
          </cell>
          <cell r="F75" t="str">
            <v>PELICANO - CE</v>
          </cell>
        </row>
        <row r="76">
          <cell r="E76" t="str">
            <v>72.Marcos Toshio Shibuya</v>
          </cell>
          <cell r="F76" t="str">
            <v>PELICANO - CE</v>
          </cell>
        </row>
        <row r="77">
          <cell r="E77" t="str">
            <v>73.Renato César Pontes Borges</v>
          </cell>
          <cell r="F77" t="str">
            <v>PELICANO - CE</v>
          </cell>
        </row>
        <row r="78">
          <cell r="E78" t="str">
            <v>74.Roger Douglas Silva de Moraes</v>
          </cell>
          <cell r="F78" t="str">
            <v>PELICANO - CE</v>
          </cell>
        </row>
        <row r="79">
          <cell r="E79" t="str">
            <v>75.Bruno  de Souza Lopes</v>
          </cell>
          <cell r="F79" t="str">
            <v>TAINHA - AL</v>
          </cell>
        </row>
        <row r="80">
          <cell r="E80" t="str">
            <v>76.Ewerson Roney Valeriano</v>
          </cell>
          <cell r="F80" t="str">
            <v>TAINHA - AL</v>
          </cell>
        </row>
        <row r="81">
          <cell r="E81" t="str">
            <v>77.José Cavalcante de Almeida</v>
          </cell>
          <cell r="F81" t="str">
            <v>TAINHA - AL</v>
          </cell>
        </row>
        <row r="82">
          <cell r="E82" t="str">
            <v>78.José Iran Tavares </v>
          </cell>
          <cell r="F82" t="str">
            <v>ASFAD- CE</v>
          </cell>
        </row>
        <row r="83">
          <cell r="E83" t="str">
            <v>79.Marcos Nunes Fonseca</v>
          </cell>
          <cell r="F83" t="str">
            <v>BARRACUDA - RJ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NIOR (2)"/>
      <sheetName val="MASCULINO"/>
      <sheetName val="MASTER"/>
      <sheetName val="SENIOR"/>
      <sheetName val="MASCULINO (2)"/>
      <sheetName val="FEMININO "/>
      <sheetName val="FEMININO  (2)"/>
      <sheetName val="MASTER (2)"/>
      <sheetName val="SENIOR (3)"/>
    </sheetNames>
    <sheetDataSet>
      <sheetData sheetId="1">
        <row r="10">
          <cell r="S10">
            <v>66</v>
          </cell>
        </row>
        <row r="11">
          <cell r="S11">
            <v>10</v>
          </cell>
        </row>
        <row r="12">
          <cell r="S12">
            <v>17</v>
          </cell>
        </row>
        <row r="13">
          <cell r="S13">
            <v>27</v>
          </cell>
        </row>
        <row r="14">
          <cell r="S14">
            <v>44</v>
          </cell>
        </row>
        <row r="15">
          <cell r="S15">
            <v>2</v>
          </cell>
        </row>
        <row r="16">
          <cell r="S16">
            <v>64</v>
          </cell>
        </row>
        <row r="17">
          <cell r="S17">
            <v>47</v>
          </cell>
        </row>
        <row r="18">
          <cell r="S18">
            <v>45</v>
          </cell>
        </row>
        <row r="19">
          <cell r="S19">
            <v>31</v>
          </cell>
        </row>
        <row r="20">
          <cell r="S20">
            <v>70</v>
          </cell>
        </row>
        <row r="21">
          <cell r="S21">
            <v>54</v>
          </cell>
        </row>
        <row r="22">
          <cell r="S22">
            <v>60</v>
          </cell>
        </row>
        <row r="23">
          <cell r="S23">
            <v>61</v>
          </cell>
        </row>
        <row r="24">
          <cell r="S24">
            <v>14</v>
          </cell>
        </row>
        <row r="25">
          <cell r="S25">
            <v>29</v>
          </cell>
        </row>
        <row r="26">
          <cell r="S26">
            <v>42</v>
          </cell>
        </row>
        <row r="27">
          <cell r="S27">
            <v>53</v>
          </cell>
        </row>
        <row r="28">
          <cell r="S28">
            <v>28</v>
          </cell>
        </row>
        <row r="29">
          <cell r="S29">
            <v>69</v>
          </cell>
        </row>
        <row r="30">
          <cell r="S30">
            <v>6</v>
          </cell>
        </row>
        <row r="31">
          <cell r="S31">
            <v>43</v>
          </cell>
        </row>
        <row r="32">
          <cell r="S32">
            <v>67</v>
          </cell>
        </row>
        <row r="33">
          <cell r="S33">
            <v>21</v>
          </cell>
        </row>
        <row r="34">
          <cell r="S34">
            <v>7</v>
          </cell>
        </row>
        <row r="35">
          <cell r="S35">
            <v>3</v>
          </cell>
        </row>
        <row r="36">
          <cell r="S36">
            <v>68</v>
          </cell>
        </row>
        <row r="37">
          <cell r="S37">
            <v>74</v>
          </cell>
        </row>
        <row r="38">
          <cell r="S38">
            <v>38</v>
          </cell>
        </row>
        <row r="39">
          <cell r="S39">
            <v>11</v>
          </cell>
        </row>
        <row r="40">
          <cell r="S40">
            <v>20</v>
          </cell>
        </row>
        <row r="41">
          <cell r="S41">
            <v>5</v>
          </cell>
        </row>
        <row r="42">
          <cell r="S42">
            <v>8</v>
          </cell>
        </row>
        <row r="43">
          <cell r="S43">
            <v>19</v>
          </cell>
        </row>
        <row r="44">
          <cell r="S44">
            <v>39</v>
          </cell>
        </row>
        <row r="45">
          <cell r="S45">
            <v>9</v>
          </cell>
        </row>
        <row r="46">
          <cell r="S46">
            <v>46</v>
          </cell>
        </row>
        <row r="47">
          <cell r="S47">
            <v>40</v>
          </cell>
        </row>
        <row r="48">
          <cell r="S48">
            <v>32</v>
          </cell>
        </row>
        <row r="49">
          <cell r="S49">
            <v>49</v>
          </cell>
        </row>
        <row r="50">
          <cell r="S50">
            <v>58</v>
          </cell>
        </row>
        <row r="51">
          <cell r="S51">
            <v>33</v>
          </cell>
        </row>
        <row r="52">
          <cell r="S52">
            <v>52</v>
          </cell>
        </row>
        <row r="53">
          <cell r="S53">
            <v>57</v>
          </cell>
        </row>
        <row r="54">
          <cell r="S54">
            <v>12</v>
          </cell>
        </row>
        <row r="55">
          <cell r="S55">
            <v>30</v>
          </cell>
        </row>
        <row r="56">
          <cell r="S56">
            <v>1</v>
          </cell>
        </row>
        <row r="57">
          <cell r="S57">
            <v>16</v>
          </cell>
        </row>
        <row r="58">
          <cell r="S58">
            <v>23</v>
          </cell>
        </row>
        <row r="59">
          <cell r="S59">
            <v>59</v>
          </cell>
        </row>
        <row r="60">
          <cell r="S60">
            <v>62</v>
          </cell>
        </row>
        <row r="61">
          <cell r="S61">
            <v>76</v>
          </cell>
        </row>
        <row r="62">
          <cell r="S62">
            <v>65</v>
          </cell>
        </row>
        <row r="63">
          <cell r="S63">
            <v>72</v>
          </cell>
        </row>
        <row r="64">
          <cell r="S64">
            <v>4</v>
          </cell>
        </row>
        <row r="65">
          <cell r="S65">
            <v>25</v>
          </cell>
        </row>
        <row r="66">
          <cell r="S66">
            <v>36</v>
          </cell>
        </row>
        <row r="67">
          <cell r="S67">
            <v>41</v>
          </cell>
        </row>
        <row r="68">
          <cell r="S68">
            <v>51</v>
          </cell>
        </row>
        <row r="69">
          <cell r="S69">
            <v>71</v>
          </cell>
        </row>
        <row r="70">
          <cell r="S70">
            <v>15</v>
          </cell>
        </row>
        <row r="71">
          <cell r="S71">
            <v>18</v>
          </cell>
        </row>
        <row r="72">
          <cell r="S72">
            <v>75</v>
          </cell>
        </row>
        <row r="73">
          <cell r="S73">
            <v>37</v>
          </cell>
        </row>
        <row r="74">
          <cell r="S74">
            <v>48</v>
          </cell>
        </row>
        <row r="75">
          <cell r="S75">
            <v>56</v>
          </cell>
        </row>
        <row r="76">
          <cell r="S76">
            <v>63</v>
          </cell>
        </row>
        <row r="77">
          <cell r="S77">
            <v>22</v>
          </cell>
        </row>
        <row r="78">
          <cell r="S78">
            <v>35</v>
          </cell>
        </row>
        <row r="79">
          <cell r="S79">
            <v>26</v>
          </cell>
        </row>
        <row r="80">
          <cell r="S80">
            <v>24</v>
          </cell>
        </row>
        <row r="81">
          <cell r="S81">
            <v>55</v>
          </cell>
        </row>
        <row r="82">
          <cell r="S82">
            <v>13</v>
          </cell>
        </row>
        <row r="83">
          <cell r="S83">
            <v>34</v>
          </cell>
        </row>
        <row r="84">
          <cell r="S84">
            <v>50</v>
          </cell>
        </row>
        <row r="85">
          <cell r="S85">
            <v>73</v>
          </cell>
        </row>
        <row r="86">
          <cell r="S86">
            <v>77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BClubes Masc Dia 8.10.16  "/>
      <sheetName val="CBClubes Masc Dia 9.10.16  "/>
      <sheetName val="CBClubes Masc Final "/>
      <sheetName val="Masc Final Ord Clas"/>
      <sheetName val="CBClubes Masc Dia 8.10.16   (2)"/>
    </sheetNames>
    <sheetDataSet>
      <sheetData sheetId="0">
        <row r="9">
          <cell r="D9" t="str">
            <v>1.Alexandre Martins de Melo</v>
          </cell>
          <cell r="E9" t="str">
            <v>ADAP - PE</v>
          </cell>
        </row>
        <row r="10">
          <cell r="D10" t="str">
            <v>2.Bruno Daltro Moura</v>
          </cell>
          <cell r="E10" t="str">
            <v>ADAP - PE</v>
          </cell>
        </row>
        <row r="11">
          <cell r="D11" t="str">
            <v>3.Daniel Lidio Barbosa</v>
          </cell>
          <cell r="E11" t="str">
            <v>ADAP - PE</v>
          </cell>
        </row>
        <row r="12">
          <cell r="D12" t="str">
            <v>4.Diego Albuquerque Leite Neves</v>
          </cell>
          <cell r="E12" t="str">
            <v>ADAP - PE</v>
          </cell>
        </row>
        <row r="13">
          <cell r="D13" t="str">
            <v>5.George Chaves Peixoto</v>
          </cell>
          <cell r="E13" t="str">
            <v>ADAP - PE</v>
          </cell>
        </row>
        <row r="14">
          <cell r="D14" t="str">
            <v>6.José Antonio de Arruda Filho</v>
          </cell>
          <cell r="E14" t="str">
            <v>ADAP - PE</v>
          </cell>
        </row>
        <row r="15">
          <cell r="D15" t="str">
            <v>7.José Nobre de Jesus</v>
          </cell>
          <cell r="E15" t="str">
            <v>ADAP - PE</v>
          </cell>
        </row>
        <row r="16">
          <cell r="D16" t="str">
            <v>8.Kleberson Farias de Lima</v>
          </cell>
          <cell r="E16" t="str">
            <v>ADAP - PE</v>
          </cell>
        </row>
        <row r="17">
          <cell r="D17" t="str">
            <v>9.Leandro Barbosa da Silva</v>
          </cell>
          <cell r="E17" t="str">
            <v>ADAP - PE</v>
          </cell>
        </row>
        <row r="18">
          <cell r="D18" t="str">
            <v>10.Ricardo Cavalcante da Paz</v>
          </cell>
          <cell r="E18" t="str">
            <v>ADAP - PE</v>
          </cell>
        </row>
        <row r="19">
          <cell r="D19" t="str">
            <v>11.Romildo C. dos Santos Junior</v>
          </cell>
          <cell r="E19" t="str">
            <v>ADAP - PE</v>
          </cell>
        </row>
        <row r="20">
          <cell r="D20" t="str">
            <v>12.Suanderson dos Santos Silva</v>
          </cell>
          <cell r="E20" t="str">
            <v>ADAP - PE</v>
          </cell>
        </row>
        <row r="21">
          <cell r="D21" t="str">
            <v>13.Thiago de Souza Paulino</v>
          </cell>
          <cell r="E21" t="str">
            <v>ADAP - PE</v>
          </cell>
        </row>
        <row r="22">
          <cell r="D22" t="str">
            <v>14.Janilson Gomes da Silva</v>
          </cell>
          <cell r="E22" t="str">
            <v>APAP - PB</v>
          </cell>
        </row>
        <row r="23">
          <cell r="D23" t="str">
            <v>15.José Urtiga Pereira</v>
          </cell>
          <cell r="E23" t="str">
            <v>APAP - PB</v>
          </cell>
        </row>
        <row r="24">
          <cell r="D24" t="str">
            <v>16.Mateus Zenaide Henriques</v>
          </cell>
          <cell r="E24" t="str">
            <v>APAP - PB</v>
          </cell>
        </row>
        <row r="25">
          <cell r="D25" t="str">
            <v>17.Romilson Brasil de Araujo</v>
          </cell>
          <cell r="E25" t="str">
            <v>APAP - PB</v>
          </cell>
        </row>
        <row r="26">
          <cell r="D26" t="str">
            <v>18.Tiago Nobrega Zenaide</v>
          </cell>
          <cell r="E26" t="str">
            <v>APAP - PB</v>
          </cell>
        </row>
        <row r="27">
          <cell r="D27" t="str">
            <v>19.Mauricio Sucupira Villa Real Neto</v>
          </cell>
          <cell r="E27" t="str">
            <v>ASFAD- CE</v>
          </cell>
        </row>
        <row r="28">
          <cell r="D28" t="str">
            <v>20.João Carlos Perrone Kasznar</v>
          </cell>
          <cell r="E28" t="str">
            <v>BARRACUDA - RJ</v>
          </cell>
        </row>
        <row r="29">
          <cell r="D29" t="str">
            <v>21.Douglas Tho</v>
          </cell>
          <cell r="E29" t="str">
            <v>BARRACUDA - RJ</v>
          </cell>
        </row>
        <row r="30">
          <cell r="D30" t="str">
            <v>22.Ademir Nascimento Junior</v>
          </cell>
          <cell r="E30" t="str">
            <v>CARIACICA - ES</v>
          </cell>
        </row>
        <row r="31">
          <cell r="D31" t="str">
            <v>23.Geraldo Antonio Tonon</v>
          </cell>
          <cell r="E31" t="str">
            <v>CARIACICA - ES</v>
          </cell>
        </row>
        <row r="32">
          <cell r="D32" t="str">
            <v>24.Paulo Roberto de Jesus</v>
          </cell>
          <cell r="E32" t="str">
            <v>CARIACICA - ES</v>
          </cell>
        </row>
        <row r="33">
          <cell r="D33" t="str">
            <v>25.Aluisio Antonio Oliveira de Luna</v>
          </cell>
          <cell r="E33" t="str">
            <v>CLUPERE - PE</v>
          </cell>
        </row>
        <row r="34">
          <cell r="D34" t="str">
            <v>26.Antonio Marcos Gomes Manhães</v>
          </cell>
          <cell r="E34" t="str">
            <v>CLUPERE - PE</v>
          </cell>
        </row>
        <row r="35">
          <cell r="D35" t="str">
            <v>27.Carlos Eduardo de Oliveira Fragoso</v>
          </cell>
          <cell r="E35" t="str">
            <v>CLUPERE - PE</v>
          </cell>
        </row>
        <row r="36">
          <cell r="D36" t="str">
            <v>28.Edimilson Braz dos Santos</v>
          </cell>
          <cell r="E36" t="str">
            <v>CLUPERE - PE</v>
          </cell>
        </row>
        <row r="37">
          <cell r="D37" t="str">
            <v>29.Gilson de Carvalho Nino</v>
          </cell>
          <cell r="E37" t="str">
            <v>CLUPERE - PE</v>
          </cell>
        </row>
        <row r="38">
          <cell r="D38" t="str">
            <v>30.Felipe Dornelas Câmara Teixeira</v>
          </cell>
          <cell r="E38" t="str">
            <v>CLUPERE - PE</v>
          </cell>
        </row>
        <row r="39">
          <cell r="D39" t="str">
            <v>31.João Mauricio Simmonds Lessa</v>
          </cell>
          <cell r="E39" t="str">
            <v>CLUPERE - PE</v>
          </cell>
        </row>
        <row r="40">
          <cell r="D40" t="str">
            <v>32.José Augusto Ferreira Campos</v>
          </cell>
          <cell r="E40" t="str">
            <v>CLUPERE - PE</v>
          </cell>
        </row>
        <row r="41">
          <cell r="D41" t="str">
            <v>33.José Ronaldo Alves Pereira</v>
          </cell>
          <cell r="E41" t="str">
            <v>CLUPERE - PE</v>
          </cell>
        </row>
        <row r="42">
          <cell r="D42" t="str">
            <v>34.Lenilson Camilo de Santana</v>
          </cell>
          <cell r="E42" t="str">
            <v>CLUPERE - PE</v>
          </cell>
        </row>
        <row r="43">
          <cell r="D43" t="str">
            <v>35.Luiz Petronio Soares da Silva</v>
          </cell>
          <cell r="E43" t="str">
            <v>CLUPERE - PE</v>
          </cell>
        </row>
        <row r="44">
          <cell r="D44" t="str">
            <v>36.Marcello Aguiar Tomaz Monteiro</v>
          </cell>
          <cell r="E44" t="str">
            <v>CLUPERE - PE</v>
          </cell>
        </row>
        <row r="45">
          <cell r="D45" t="str">
            <v>37.Norman de Moraes Dantas</v>
          </cell>
          <cell r="E45" t="str">
            <v>CLUPERE - PE</v>
          </cell>
        </row>
        <row r="46">
          <cell r="D46" t="str">
            <v>38.Brunno Fonte Costa e Silva</v>
          </cell>
          <cell r="E46" t="str">
            <v>CLUPERE - PE</v>
          </cell>
        </row>
        <row r="47">
          <cell r="D47" t="str">
            <v>39.Weyler Soares Fonteles</v>
          </cell>
          <cell r="E47" t="str">
            <v>CLUPERE - PE</v>
          </cell>
        </row>
        <row r="48">
          <cell r="D48" t="str">
            <v>40.Willams Assis de Lira</v>
          </cell>
          <cell r="E48" t="str">
            <v>CLUPERE - PE</v>
          </cell>
        </row>
        <row r="49">
          <cell r="D49" t="str">
            <v>41.Alberto Costa Porto Junior</v>
          </cell>
          <cell r="E49" t="str">
            <v>CLUPESIL - BA</v>
          </cell>
        </row>
        <row r="50">
          <cell r="D50" t="str">
            <v>42.Claudio dos Santos Menezes</v>
          </cell>
          <cell r="E50" t="str">
            <v>CLUPESIL - BA</v>
          </cell>
        </row>
        <row r="51">
          <cell r="D51" t="str">
            <v>43,Danilo Menezes Docio</v>
          </cell>
          <cell r="E51" t="str">
            <v>CLUPESIL - BA</v>
          </cell>
        </row>
        <row r="52">
          <cell r="D52" t="str">
            <v>44.Eduardo José dos Santos Leal</v>
          </cell>
          <cell r="E52" t="str">
            <v>CLUPESIL - BA</v>
          </cell>
        </row>
        <row r="53">
          <cell r="D53" t="str">
            <v>45.Johnny Cleber Silva Menezes</v>
          </cell>
          <cell r="E53" t="str">
            <v>CLUPESIL - BA</v>
          </cell>
        </row>
        <row r="54">
          <cell r="D54" t="str">
            <v>46.Paulo Sergio Nascimento Guedes</v>
          </cell>
          <cell r="E54" t="str">
            <v>CLUPESIL - BA</v>
          </cell>
        </row>
        <row r="55">
          <cell r="D55" t="str">
            <v>47.Thiago Carvalho Santos</v>
          </cell>
          <cell r="E55" t="str">
            <v>CLUPESIL - BA</v>
          </cell>
        </row>
        <row r="56">
          <cell r="D56" t="str">
            <v>48.Armando Jorge Araujo Alencar</v>
          </cell>
          <cell r="E56" t="str">
            <v>COPA - PE</v>
          </cell>
        </row>
        <row r="57">
          <cell r="D57" t="str">
            <v>49.Delson Francisco Pereira</v>
          </cell>
          <cell r="E57" t="str">
            <v>COPA - PE</v>
          </cell>
        </row>
        <row r="58">
          <cell r="D58" t="str">
            <v>50.Fabien Sergio Brito de Carvalho</v>
          </cell>
          <cell r="E58" t="str">
            <v>COPA - PE</v>
          </cell>
        </row>
        <row r="59">
          <cell r="D59" t="str">
            <v>51.Flavio Henrique Diniz Cavalcante</v>
          </cell>
          <cell r="E59" t="str">
            <v>COPA - PE</v>
          </cell>
        </row>
        <row r="60">
          <cell r="D60" t="str">
            <v>52.Gleidson Jose Pereira de Souza</v>
          </cell>
          <cell r="E60" t="str">
            <v>COPA - PE</v>
          </cell>
        </row>
        <row r="61">
          <cell r="D61" t="str">
            <v>53.Hermes Cristo Cunha Neto</v>
          </cell>
          <cell r="E61" t="str">
            <v>COPA - PE</v>
          </cell>
        </row>
        <row r="62">
          <cell r="D62" t="str">
            <v>54.Hugo Humberto Monteiro Dobroes</v>
          </cell>
          <cell r="E62" t="str">
            <v>COPA - PE</v>
          </cell>
        </row>
        <row r="63">
          <cell r="D63" t="str">
            <v>55.Jose Francisco da Silva</v>
          </cell>
          <cell r="E63" t="str">
            <v>COPA - PE</v>
          </cell>
        </row>
        <row r="64">
          <cell r="D64" t="str">
            <v>56.Arthur Albuquerque de Souza</v>
          </cell>
          <cell r="E64" t="str">
            <v>PELICANO - CE</v>
          </cell>
        </row>
        <row r="65">
          <cell r="D65" t="str">
            <v>57.Ednaldo do Nascmento Ribeiro</v>
          </cell>
          <cell r="E65" t="str">
            <v>PELICANO - CE</v>
          </cell>
        </row>
        <row r="66">
          <cell r="D66" t="str">
            <v>58.Eduardo Demes da Cruz</v>
          </cell>
          <cell r="E66" t="str">
            <v>PELICANO - CE</v>
          </cell>
        </row>
        <row r="67">
          <cell r="D67" t="str">
            <v>59.Edivaldo Andrade de Carvalho Lemos</v>
          </cell>
          <cell r="E67" t="str">
            <v>PELICANO - CE</v>
          </cell>
        </row>
        <row r="68">
          <cell r="D68" t="str">
            <v>60.Esley Abreu Damasceno</v>
          </cell>
          <cell r="E68" t="str">
            <v>PELICANO - CE</v>
          </cell>
        </row>
        <row r="69">
          <cell r="D69" t="str">
            <v>61.Fabio Tadashi Tadokoro</v>
          </cell>
          <cell r="E69" t="str">
            <v>PELICANO - CE</v>
          </cell>
        </row>
        <row r="70">
          <cell r="D70" t="str">
            <v>62.Fernando Henrique dos Santos Rocha</v>
          </cell>
          <cell r="E70" t="str">
            <v>PELICANO - CE</v>
          </cell>
        </row>
        <row r="71">
          <cell r="D71" t="str">
            <v>63.Fernando Lucas Lisboa Landin</v>
          </cell>
          <cell r="E71" t="str">
            <v>PELICANO - CE</v>
          </cell>
        </row>
        <row r="72">
          <cell r="D72" t="str">
            <v>64.Francisco Edilson Modesto de Souza</v>
          </cell>
          <cell r="E72" t="str">
            <v>PELICANO - CE</v>
          </cell>
        </row>
        <row r="73">
          <cell r="D73" t="str">
            <v>65.Francisco Wagner de Castro Góis</v>
          </cell>
          <cell r="E73" t="str">
            <v>PELICANO - CE</v>
          </cell>
        </row>
        <row r="74">
          <cell r="D74" t="str">
            <v>66.Fred Wilkson Rebouças da Silva</v>
          </cell>
          <cell r="E74" t="str">
            <v>PELICANO - CE</v>
          </cell>
        </row>
        <row r="75">
          <cell r="D75" t="str">
            <v>67.Guido Rabelo Nobre Júnior</v>
          </cell>
          <cell r="E75" t="str">
            <v>PELICANO - CE</v>
          </cell>
        </row>
        <row r="76">
          <cell r="D76" t="str">
            <v>68.Igor Demes</v>
          </cell>
          <cell r="E76" t="str">
            <v>PELICANO - CE</v>
          </cell>
        </row>
        <row r="77">
          <cell r="D77" t="str">
            <v>69.João Vitor Feitosa R. Rebouças</v>
          </cell>
          <cell r="E77" t="str">
            <v>PELICANO - CE</v>
          </cell>
        </row>
        <row r="78">
          <cell r="D78" t="str">
            <v>70.José Vander Costa dos Santos</v>
          </cell>
          <cell r="E78" t="str">
            <v>PELICANO - CE</v>
          </cell>
        </row>
        <row r="79">
          <cell r="D79" t="str">
            <v>71.Márcio André Cavalcante Moreira</v>
          </cell>
          <cell r="E79" t="str">
            <v>PELICANO - CE</v>
          </cell>
        </row>
        <row r="80">
          <cell r="D80" t="str">
            <v>72.Marcos Toshio Shibuya</v>
          </cell>
          <cell r="E80" t="str">
            <v>PELICANO - CE</v>
          </cell>
        </row>
        <row r="81">
          <cell r="D81" t="str">
            <v>73.Renato César Pontes Borges</v>
          </cell>
          <cell r="E81" t="str">
            <v>PELICANO - CE</v>
          </cell>
        </row>
        <row r="82">
          <cell r="D82" t="str">
            <v>74.Roger Douglas Silva de Moraes</v>
          </cell>
          <cell r="E82" t="str">
            <v>PELICANO - CE</v>
          </cell>
        </row>
        <row r="83">
          <cell r="D83" t="str">
            <v>75.Bruno  de Souza Lopes</v>
          </cell>
          <cell r="E83" t="str">
            <v>TAINHA - AL</v>
          </cell>
        </row>
        <row r="84">
          <cell r="D84" t="str">
            <v>76.Ewerson Roney Valeriano</v>
          </cell>
          <cell r="E84" t="str">
            <v>TAINHA - AL</v>
          </cell>
        </row>
        <row r="85">
          <cell r="D85" t="str">
            <v>77.José Cavalcante de Almeida</v>
          </cell>
          <cell r="E85" t="str">
            <v>TAINHA - AL</v>
          </cell>
        </row>
        <row r="86">
          <cell r="D86" t="str">
            <v>78.José Iran Tavares </v>
          </cell>
          <cell r="E86" t="str">
            <v>ASFAD- CE</v>
          </cell>
        </row>
        <row r="87">
          <cell r="D87" t="str">
            <v>79.Marcos Nunes Fonseca</v>
          </cell>
          <cell r="E87" t="str">
            <v>BARRACUDA - RJ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showGridLines="0" zoomScale="80" zoomScaleNormal="80" zoomScalePageLayoutView="0" workbookViewId="0" topLeftCell="D78">
      <selection activeCell="I88" sqref="I88"/>
    </sheetView>
  </sheetViews>
  <sheetFormatPr defaultColWidth="9.140625" defaultRowHeight="12.75"/>
  <cols>
    <col min="1" max="1" width="8.7109375" style="1" customWidth="1"/>
    <col min="2" max="2" width="12.8515625" style="1" hidden="1" customWidth="1"/>
    <col min="3" max="3" width="12.8515625" style="1" customWidth="1"/>
    <col min="4" max="4" width="60.7109375" style="2" customWidth="1"/>
    <col min="5" max="5" width="35.7109375" style="3" customWidth="1"/>
    <col min="6" max="6" width="13.00390625" style="9" hidden="1" customWidth="1"/>
    <col min="7" max="7" width="16.28125" style="0" bestFit="1" customWidth="1"/>
    <col min="8" max="8" width="11.8515625" style="0" bestFit="1" customWidth="1"/>
    <col min="9" max="9" width="12.421875" style="9" bestFit="1" customWidth="1"/>
    <col min="10" max="10" width="16.00390625" style="0" bestFit="1" customWidth="1"/>
    <col min="11" max="11" width="15.8515625" style="0" customWidth="1"/>
    <col min="12" max="12" width="24.7109375" style="0" hidden="1" customWidth="1"/>
    <col min="13" max="13" width="15.7109375" style="0" customWidth="1"/>
    <col min="14" max="14" width="25.7109375" style="0" customWidth="1"/>
    <col min="15" max="15" width="15.7109375" style="0" customWidth="1"/>
  </cols>
  <sheetData>
    <row r="1" spans="1:12" s="6" customFormat="1" ht="39" customHeight="1">
      <c r="A1" s="156" t="s">
        <v>13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s="6" customFormat="1" ht="23.25">
      <c r="A2" s="157" t="s">
        <v>11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s="6" customFormat="1" ht="23.2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s="6" customFormat="1" ht="23.25">
      <c r="A4" s="157" t="s">
        <v>14</v>
      </c>
      <c r="B4" s="157"/>
      <c r="C4" s="157"/>
      <c r="D4" s="157"/>
      <c r="E4" s="157"/>
      <c r="F4" s="157"/>
      <c r="G4" s="157"/>
      <c r="H4" s="157"/>
      <c r="I4" s="157"/>
      <c r="J4" s="157"/>
      <c r="K4" s="12"/>
      <c r="L4" s="12"/>
    </row>
    <row r="5" spans="1:15" s="6" customFormat="1" ht="23.25">
      <c r="A5" s="4"/>
      <c r="B5" s="4"/>
      <c r="C5" s="4"/>
      <c r="D5" s="12"/>
      <c r="E5" s="12"/>
      <c r="F5" s="12"/>
      <c r="G5" s="12"/>
      <c r="H5" s="12"/>
      <c r="I5" s="12"/>
      <c r="J5" s="12"/>
      <c r="K5" s="16">
        <v>79</v>
      </c>
      <c r="L5" s="12"/>
      <c r="M5" s="12"/>
      <c r="N5" s="12"/>
      <c r="O5" s="12"/>
    </row>
    <row r="6" spans="1:12" s="7" customFormat="1" ht="33" customHeight="1" thickBot="1">
      <c r="A6" s="162" t="s">
        <v>12</v>
      </c>
      <c r="B6" s="162"/>
      <c r="C6" s="162"/>
      <c r="D6" s="162"/>
      <c r="E6" s="162"/>
      <c r="F6" s="162"/>
      <c r="G6" s="162"/>
      <c r="H6" s="140" t="s">
        <v>9</v>
      </c>
      <c r="I6" s="140"/>
      <c r="J6" s="140"/>
      <c r="K6" s="140"/>
      <c r="L6" s="15"/>
    </row>
    <row r="7" spans="1:15" s="7" customFormat="1" ht="18" customHeight="1">
      <c r="A7" s="143" t="s">
        <v>25</v>
      </c>
      <c r="B7" s="143" t="s">
        <v>5</v>
      </c>
      <c r="C7" s="147" t="s">
        <v>10</v>
      </c>
      <c r="D7" s="145" t="s">
        <v>8</v>
      </c>
      <c r="E7" s="147" t="s">
        <v>3</v>
      </c>
      <c r="F7" s="163" t="s">
        <v>0</v>
      </c>
      <c r="G7" s="149" t="s">
        <v>6</v>
      </c>
      <c r="H7" s="153" t="s">
        <v>7</v>
      </c>
      <c r="I7" s="151" t="s">
        <v>1</v>
      </c>
      <c r="J7" s="158" t="s">
        <v>2</v>
      </c>
      <c r="K7" s="10" t="s">
        <v>1</v>
      </c>
      <c r="L7" s="160"/>
      <c r="M7" s="155"/>
      <c r="N7" s="24"/>
      <c r="O7" s="25"/>
    </row>
    <row r="8" spans="1:15" s="7" customFormat="1" ht="18.75" customHeight="1" thickBot="1">
      <c r="A8" s="144"/>
      <c r="B8" s="144"/>
      <c r="C8" s="148"/>
      <c r="D8" s="146"/>
      <c r="E8" s="148"/>
      <c r="F8" s="164"/>
      <c r="G8" s="150"/>
      <c r="H8" s="154"/>
      <c r="I8" s="152"/>
      <c r="J8" s="159"/>
      <c r="K8" s="11" t="s">
        <v>4</v>
      </c>
      <c r="L8" s="161"/>
      <c r="M8" s="155"/>
      <c r="N8" s="23"/>
      <c r="O8" s="25"/>
    </row>
    <row r="9" spans="1:18" s="6" customFormat="1" ht="31.5" customHeight="1" thickBot="1">
      <c r="A9" s="14">
        <v>1</v>
      </c>
      <c r="B9" s="8"/>
      <c r="C9" s="103">
        <f>'[3]MASCULINO'!S10</f>
        <v>66</v>
      </c>
      <c r="D9" s="18" t="str">
        <f>'[2]NUMERACÃO MASCULINO'!E5</f>
        <v>1.Alexandre Martins de Melo</v>
      </c>
      <c r="E9" s="42" t="str">
        <f>'[2]NUMERACÃO MASCULINO'!F5</f>
        <v>ADAP - PE</v>
      </c>
      <c r="F9" s="21">
        <f>'[2]NUMERACÃO MASCULINO'!G5</f>
        <v>0</v>
      </c>
      <c r="G9" s="22">
        <v>0.432</v>
      </c>
      <c r="H9" s="22">
        <v>0.144</v>
      </c>
      <c r="I9" s="26">
        <f aca="true" t="shared" si="0" ref="I9:I38">G9*1000</f>
        <v>432</v>
      </c>
      <c r="J9" s="35">
        <f>IF(N9=0,0,RANK(N9,$N$9:$N$87,0))</f>
        <v>44</v>
      </c>
      <c r="K9" s="13">
        <f>IF(J9=0,0,$K$5-J9+1+(2*($K$5-J9+1)+($K$5-J9+1)*($K$5-J9))/20000)</f>
        <v>36.0666</v>
      </c>
      <c r="L9" s="17">
        <f>SUM(I9+F9/100+G9/10000000+H9/100000000000)</f>
        <v>432.0000000432014</v>
      </c>
      <c r="M9" s="32"/>
      <c r="N9" s="33">
        <f>SUM(I9+G9/100+H9/10000)</f>
        <v>432.0043344</v>
      </c>
      <c r="O9" s="139"/>
      <c r="P9" s="141">
        <f>SUM(I9+F9/100+G9/10000+H9/100000000)</f>
        <v>432.00004320144</v>
      </c>
      <c r="Q9" s="142"/>
      <c r="R9" s="142"/>
    </row>
    <row r="10" spans="1:18" s="6" customFormat="1" ht="31.5" customHeight="1" thickBot="1">
      <c r="A10" s="14">
        <v>2</v>
      </c>
      <c r="B10" s="8"/>
      <c r="C10" s="103">
        <f>'[3]MASCULINO'!S11</f>
        <v>10</v>
      </c>
      <c r="D10" s="18" t="str">
        <f>'[2]NUMERACÃO MASCULINO'!E6</f>
        <v>2.Bruno Daltro Moura</v>
      </c>
      <c r="E10" s="42" t="str">
        <f>'[2]NUMERACÃO MASCULINO'!F6</f>
        <v>ADAP - PE</v>
      </c>
      <c r="F10" s="21">
        <f>'[2]NUMERACÃO MASCULINO'!G6</f>
        <v>0</v>
      </c>
      <c r="G10" s="22">
        <v>0.232</v>
      </c>
      <c r="H10" s="22">
        <v>0.185</v>
      </c>
      <c r="I10" s="26">
        <f t="shared" si="0"/>
        <v>232</v>
      </c>
      <c r="J10" s="35">
        <f aca="true" t="shared" si="1" ref="J10:J73">IF(N10=0,0,RANK(N10,$N$9:$N$87,0))</f>
        <v>55</v>
      </c>
      <c r="K10" s="13">
        <f aca="true" t="shared" si="2" ref="K10:K73">IF(J10=0,0,$K$5-J10+1+(2*($K$5-J10+1)+($K$5-J10+1)*($K$5-J10))/20000)</f>
        <v>25.0325</v>
      </c>
      <c r="L10" s="17">
        <f aca="true" t="shared" si="3" ref="L10:L73">SUM(I10+F10/100+G10/10000000+H10/100000000000)</f>
        <v>232.00000002320184</v>
      </c>
      <c r="M10" s="32"/>
      <c r="N10" s="33">
        <f aca="true" t="shared" si="4" ref="N10:N73">SUM(I10+G10/100+H10/10000)</f>
        <v>232.0023385</v>
      </c>
      <c r="O10" s="139"/>
      <c r="P10" s="141">
        <f>SUM(I10+F10/100+G10/10000+H10/100000000)</f>
        <v>232.00002320184998</v>
      </c>
      <c r="Q10" s="142"/>
      <c r="R10" s="142"/>
    </row>
    <row r="11" spans="1:18" s="6" customFormat="1" ht="31.5" customHeight="1" thickBot="1">
      <c r="A11" s="14">
        <v>3</v>
      </c>
      <c r="B11" s="8"/>
      <c r="C11" s="103">
        <f>'[3]MASCULINO'!S12</f>
        <v>17</v>
      </c>
      <c r="D11" s="27" t="str">
        <f>'[2]NUMERACÃO MASCULINO'!E7</f>
        <v>3.Daniel Lidio Barbosa</v>
      </c>
      <c r="E11" s="42" t="str">
        <f>'[2]NUMERACÃO MASCULINO'!F7</f>
        <v>ADAP - PE</v>
      </c>
      <c r="F11" s="21">
        <f>'[2]NUMERACÃO MASCULINO'!G7</f>
        <v>0</v>
      </c>
      <c r="G11" s="22">
        <v>0.637</v>
      </c>
      <c r="H11" s="22">
        <v>0.197</v>
      </c>
      <c r="I11" s="26">
        <f t="shared" si="0"/>
        <v>637</v>
      </c>
      <c r="J11" s="35">
        <f t="shared" si="1"/>
        <v>28</v>
      </c>
      <c r="K11" s="13">
        <f t="shared" si="2"/>
        <v>52.1378</v>
      </c>
      <c r="L11" s="17">
        <f t="shared" si="3"/>
        <v>637.0000000637019</v>
      </c>
      <c r="M11" s="32"/>
      <c r="N11" s="33">
        <f t="shared" si="4"/>
        <v>637.0063897</v>
      </c>
      <c r="O11" s="139"/>
      <c r="P11" s="141">
        <f>SUM(I11+F11/100+G11/10000+H11/100000000)</f>
        <v>637.00006370197</v>
      </c>
      <c r="Q11" s="142"/>
      <c r="R11" s="142"/>
    </row>
    <row r="12" spans="1:18" s="6" customFormat="1" ht="31.5" customHeight="1" thickBot="1">
      <c r="A12" s="14">
        <v>4</v>
      </c>
      <c r="B12" s="8"/>
      <c r="C12" s="103">
        <f>'[3]MASCULINO'!S13</f>
        <v>27</v>
      </c>
      <c r="D12" s="19" t="str">
        <f>'[2]NUMERACÃO MASCULINO'!E8</f>
        <v>4.Diego Albuquerque Leite Neves</v>
      </c>
      <c r="E12" s="42" t="str">
        <f>'[2]NUMERACÃO MASCULINO'!F8</f>
        <v>ADAP - PE</v>
      </c>
      <c r="F12" s="21">
        <f>'[2]NUMERACÃO MASCULINO'!G8</f>
        <v>0</v>
      </c>
      <c r="G12" s="22">
        <v>1.225</v>
      </c>
      <c r="H12" s="22">
        <v>0.509</v>
      </c>
      <c r="I12" s="26">
        <f t="shared" si="0"/>
        <v>1225</v>
      </c>
      <c r="J12" s="35">
        <f t="shared" si="1"/>
        <v>8</v>
      </c>
      <c r="K12" s="13">
        <f t="shared" si="2"/>
        <v>72.2628</v>
      </c>
      <c r="L12" s="17">
        <f t="shared" si="3"/>
        <v>1225.000000122505</v>
      </c>
      <c r="M12" s="32"/>
      <c r="N12" s="33">
        <f t="shared" si="4"/>
        <v>1225.0123009</v>
      </c>
      <c r="O12" s="139"/>
      <c r="P12" s="141">
        <f>SUM(I12+F12/100+G12/10000+H12/100000000)</f>
        <v>1225.00012250509</v>
      </c>
      <c r="Q12" s="142"/>
      <c r="R12" s="142"/>
    </row>
    <row r="13" spans="1:18" s="6" customFormat="1" ht="31.5" customHeight="1" thickBot="1">
      <c r="A13" s="14">
        <v>5</v>
      </c>
      <c r="B13" s="8"/>
      <c r="C13" s="103">
        <f>'[3]MASCULINO'!S14</f>
        <v>44</v>
      </c>
      <c r="D13" s="18" t="str">
        <f>'[2]NUMERACÃO MASCULINO'!E9</f>
        <v>5,George Chaves Peixoto</v>
      </c>
      <c r="E13" s="42" t="str">
        <f>'[2]NUMERACÃO MASCULINO'!F9</f>
        <v>ADAP - PE</v>
      </c>
      <c r="F13" s="21">
        <f>'[2]NUMERACÃO MASCULINO'!G9</f>
        <v>0</v>
      </c>
      <c r="G13" s="22">
        <v>0.161</v>
      </c>
      <c r="H13" s="22">
        <v>0.161</v>
      </c>
      <c r="I13" s="26">
        <f t="shared" si="0"/>
        <v>161</v>
      </c>
      <c r="J13" s="35">
        <f t="shared" si="1"/>
        <v>61</v>
      </c>
      <c r="K13" s="13">
        <f t="shared" si="2"/>
        <v>19.019</v>
      </c>
      <c r="L13" s="17">
        <f t="shared" si="3"/>
        <v>161.0000000161016</v>
      </c>
      <c r="M13" s="32"/>
      <c r="N13" s="33">
        <f t="shared" si="4"/>
        <v>161.0016261</v>
      </c>
      <c r="O13" s="139"/>
      <c r="P13" s="141">
        <f>SUM(I13+F13/100+G13/10000+H13/100000000)</f>
        <v>161.00001610161002</v>
      </c>
      <c r="Q13" s="142"/>
      <c r="R13" s="142"/>
    </row>
    <row r="14" spans="1:18" s="6" customFormat="1" ht="31.5" customHeight="1" thickBot="1">
      <c r="A14" s="14">
        <v>6</v>
      </c>
      <c r="B14" s="8"/>
      <c r="C14" s="103">
        <f>'[3]MASCULINO'!S15</f>
        <v>2</v>
      </c>
      <c r="D14" s="20" t="str">
        <f>'[2]NUMERACÃO MASCULINO'!E10</f>
        <v>6.José Antonio de Arruda Filho</v>
      </c>
      <c r="E14" s="42" t="str">
        <f>'[2]NUMERACÃO MASCULINO'!F10</f>
        <v>ADAP - PE</v>
      </c>
      <c r="F14" s="21">
        <f>'[2]NUMERACÃO MASCULINO'!G10</f>
        <v>0</v>
      </c>
      <c r="G14" s="22">
        <v>0.652</v>
      </c>
      <c r="H14" s="22">
        <v>0.162</v>
      </c>
      <c r="I14" s="26">
        <f t="shared" si="0"/>
        <v>652</v>
      </c>
      <c r="J14" s="35">
        <f t="shared" si="1"/>
        <v>27</v>
      </c>
      <c r="K14" s="13">
        <f t="shared" si="2"/>
        <v>53.1431</v>
      </c>
      <c r="L14" s="17">
        <f t="shared" si="3"/>
        <v>652.0000000652016</v>
      </c>
      <c r="M14" s="32"/>
      <c r="N14" s="33">
        <f t="shared" si="4"/>
        <v>652.0065362</v>
      </c>
      <c r="O14" s="139"/>
      <c r="P14" s="137">
        <f aca="true" t="shared" si="5" ref="P14:P22">SUM(I14+F14/100+G14/10000+H14/100000000)</f>
        <v>652.00006520162</v>
      </c>
      <c r="Q14" s="138"/>
      <c r="R14" s="138"/>
    </row>
    <row r="15" spans="1:18" s="6" customFormat="1" ht="31.5" customHeight="1" thickBot="1">
      <c r="A15" s="14">
        <v>7</v>
      </c>
      <c r="B15" s="8"/>
      <c r="C15" s="103">
        <f>'[3]MASCULINO'!S16</f>
        <v>64</v>
      </c>
      <c r="D15" s="27" t="str">
        <f>'[2]NUMERACÃO MASCULINO'!E11</f>
        <v>7.José Nobre de Jesus</v>
      </c>
      <c r="E15" s="42" t="str">
        <f>'[2]NUMERACÃO MASCULINO'!F11</f>
        <v>ADAP - PE</v>
      </c>
      <c r="F15" s="21">
        <f>'[2]NUMERACÃO MASCULINO'!G11</f>
        <v>0</v>
      </c>
      <c r="G15" s="22"/>
      <c r="H15" s="22"/>
      <c r="I15" s="26">
        <f t="shared" si="0"/>
        <v>0</v>
      </c>
      <c r="J15" s="35">
        <f t="shared" si="1"/>
        <v>0</v>
      </c>
      <c r="K15" s="13">
        <f t="shared" si="2"/>
        <v>0</v>
      </c>
      <c r="L15" s="17">
        <f t="shared" si="3"/>
        <v>0</v>
      </c>
      <c r="M15" s="32"/>
      <c r="N15" s="33">
        <f t="shared" si="4"/>
        <v>0</v>
      </c>
      <c r="O15" s="139"/>
      <c r="P15" s="137">
        <f t="shared" si="5"/>
        <v>0</v>
      </c>
      <c r="Q15" s="138"/>
      <c r="R15" s="138"/>
    </row>
    <row r="16" spans="1:18" s="6" customFormat="1" ht="31.5" customHeight="1" thickBot="1">
      <c r="A16" s="14">
        <v>8</v>
      </c>
      <c r="B16" s="8"/>
      <c r="C16" s="103">
        <f>'[3]MASCULINO'!S17</f>
        <v>47</v>
      </c>
      <c r="D16" s="18" t="str">
        <f>'[2]NUMERACÃO MASCULINO'!E12</f>
        <v>8.Kleberson Farias de Lima</v>
      </c>
      <c r="E16" s="42" t="str">
        <f>'[2]NUMERACÃO MASCULINO'!F12</f>
        <v>ADAP - PE</v>
      </c>
      <c r="F16" s="21">
        <f>'[2]NUMERACÃO MASCULINO'!G12</f>
        <v>0</v>
      </c>
      <c r="G16" s="22">
        <v>0.822</v>
      </c>
      <c r="H16" s="22">
        <v>0.253</v>
      </c>
      <c r="I16" s="26">
        <f t="shared" si="0"/>
        <v>822</v>
      </c>
      <c r="J16" s="35">
        <f t="shared" si="1"/>
        <v>17</v>
      </c>
      <c r="K16" s="13">
        <f t="shared" si="2"/>
        <v>63.2016</v>
      </c>
      <c r="L16" s="17">
        <f t="shared" si="3"/>
        <v>822.0000000822025</v>
      </c>
      <c r="M16" s="32"/>
      <c r="N16" s="33">
        <f t="shared" si="4"/>
        <v>822.0082453</v>
      </c>
      <c r="O16" s="139"/>
      <c r="P16" s="137">
        <f t="shared" si="5"/>
        <v>822.0000822025299</v>
      </c>
      <c r="Q16" s="138"/>
      <c r="R16" s="138"/>
    </row>
    <row r="17" spans="1:18" s="6" customFormat="1" ht="31.5" customHeight="1" thickBot="1">
      <c r="A17" s="14">
        <v>9</v>
      </c>
      <c r="B17" s="8"/>
      <c r="C17" s="103">
        <f>'[3]MASCULINO'!S18</f>
        <v>45</v>
      </c>
      <c r="D17" s="20" t="str">
        <f>'[2]NUMERACÃO MASCULINO'!E13</f>
        <v>9.Leandro Barbosa da Silva</v>
      </c>
      <c r="E17" s="42" t="str">
        <f>'[2]NUMERACÃO MASCULINO'!F13</f>
        <v>ADAP - PE</v>
      </c>
      <c r="F17" s="21">
        <f>'[2]NUMERACÃO MASCULINO'!G13</f>
        <v>0</v>
      </c>
      <c r="G17" s="22">
        <v>0.34</v>
      </c>
      <c r="H17" s="22">
        <v>0.16</v>
      </c>
      <c r="I17" s="26">
        <f t="shared" si="0"/>
        <v>340</v>
      </c>
      <c r="J17" s="35">
        <f t="shared" si="1"/>
        <v>47</v>
      </c>
      <c r="K17" s="13">
        <f t="shared" si="2"/>
        <v>33.0561</v>
      </c>
      <c r="L17" s="17">
        <f t="shared" si="3"/>
        <v>340.0000000340016</v>
      </c>
      <c r="M17" s="32"/>
      <c r="N17" s="33">
        <f t="shared" si="4"/>
        <v>340.003416</v>
      </c>
      <c r="O17" s="139"/>
      <c r="P17" s="137">
        <f t="shared" si="5"/>
        <v>340.0000340016</v>
      </c>
      <c r="Q17" s="138"/>
      <c r="R17" s="138"/>
    </row>
    <row r="18" spans="1:18" s="6" customFormat="1" ht="31.5" customHeight="1" thickBot="1">
      <c r="A18" s="14">
        <v>10</v>
      </c>
      <c r="B18" s="8"/>
      <c r="C18" s="103">
        <f>'[3]MASCULINO'!S19</f>
        <v>31</v>
      </c>
      <c r="D18" s="20" t="str">
        <f>'[2]NUMERACÃO MASCULINO'!E14</f>
        <v>10.Ricardo Cavalcante da Paz</v>
      </c>
      <c r="E18" s="42" t="str">
        <f>'[2]NUMERACÃO MASCULINO'!F14</f>
        <v>ADAP - PE</v>
      </c>
      <c r="F18" s="21">
        <f>'[2]NUMERACÃO MASCULINO'!G14</f>
        <v>0</v>
      </c>
      <c r="G18" s="22">
        <v>0.993</v>
      </c>
      <c r="H18" s="22">
        <v>0.337</v>
      </c>
      <c r="I18" s="26">
        <f t="shared" si="0"/>
        <v>993</v>
      </c>
      <c r="J18" s="35">
        <f t="shared" si="1"/>
        <v>11</v>
      </c>
      <c r="K18" s="13">
        <f t="shared" si="2"/>
        <v>69.2415</v>
      </c>
      <c r="L18" s="17">
        <f t="shared" si="3"/>
        <v>993.0000000993034</v>
      </c>
      <c r="M18" s="32"/>
      <c r="N18" s="33">
        <f t="shared" si="4"/>
        <v>993.0099637000001</v>
      </c>
      <c r="O18" s="139"/>
      <c r="P18" s="137">
        <f t="shared" si="5"/>
        <v>993.00009930337</v>
      </c>
      <c r="Q18" s="138"/>
      <c r="R18" s="138"/>
    </row>
    <row r="19" spans="1:18" s="6" customFormat="1" ht="31.5" customHeight="1" thickBot="1">
      <c r="A19" s="14">
        <v>11</v>
      </c>
      <c r="B19" s="8"/>
      <c r="C19" s="103">
        <f>'[3]MASCULINO'!S20</f>
        <v>70</v>
      </c>
      <c r="D19" s="20" t="str">
        <f>'[2]NUMERACÃO MASCULINO'!E15</f>
        <v>11.Romildo C. dos Santos Junior</v>
      </c>
      <c r="E19" s="42" t="str">
        <f>'[2]NUMERACÃO MASCULINO'!F15</f>
        <v>ADAP - PE</v>
      </c>
      <c r="F19" s="21">
        <f>'[2]NUMERACÃO MASCULINO'!G15</f>
        <v>0</v>
      </c>
      <c r="G19" s="22">
        <v>0.165</v>
      </c>
      <c r="H19" s="22">
        <v>0.165</v>
      </c>
      <c r="I19" s="26">
        <f t="shared" si="0"/>
        <v>165</v>
      </c>
      <c r="J19" s="35">
        <f t="shared" si="1"/>
        <v>60</v>
      </c>
      <c r="K19" s="13">
        <f t="shared" si="2"/>
        <v>20.021</v>
      </c>
      <c r="L19" s="17">
        <f t="shared" si="3"/>
        <v>165.00000001650164</v>
      </c>
      <c r="M19" s="32"/>
      <c r="N19" s="33">
        <f t="shared" si="4"/>
        <v>165.0016665</v>
      </c>
      <c r="O19" s="139"/>
      <c r="P19" s="137">
        <f t="shared" si="5"/>
        <v>165.00001650164998</v>
      </c>
      <c r="Q19" s="138"/>
      <c r="R19" s="138"/>
    </row>
    <row r="20" spans="1:18" s="6" customFormat="1" ht="31.5" customHeight="1" thickBot="1">
      <c r="A20" s="14">
        <v>12</v>
      </c>
      <c r="B20" s="8"/>
      <c r="C20" s="103">
        <f>'[3]MASCULINO'!S21</f>
        <v>54</v>
      </c>
      <c r="D20" s="20" t="str">
        <f>'[2]NUMERACÃO MASCULINO'!E16</f>
        <v>12.Suanderson dos Santos Silva</v>
      </c>
      <c r="E20" s="42" t="str">
        <f>'[2]NUMERACÃO MASCULINO'!F16</f>
        <v>ADAP - PE</v>
      </c>
      <c r="F20" s="21">
        <f>'[2]NUMERACÃO MASCULINO'!G16</f>
        <v>0</v>
      </c>
      <c r="G20" s="22">
        <v>0.191</v>
      </c>
      <c r="H20" s="22">
        <v>0.087</v>
      </c>
      <c r="I20" s="26">
        <f t="shared" si="0"/>
        <v>191</v>
      </c>
      <c r="J20" s="35">
        <f t="shared" si="1"/>
        <v>59</v>
      </c>
      <c r="K20" s="13">
        <f t="shared" si="2"/>
        <v>21.0231</v>
      </c>
      <c r="L20" s="17">
        <f t="shared" si="3"/>
        <v>191.0000000191009</v>
      </c>
      <c r="M20" s="32"/>
      <c r="N20" s="33">
        <f t="shared" si="4"/>
        <v>191.0019187</v>
      </c>
      <c r="O20" s="139"/>
      <c r="P20" s="137">
        <f t="shared" si="5"/>
        <v>191.00001910087</v>
      </c>
      <c r="Q20" s="138"/>
      <c r="R20" s="138"/>
    </row>
    <row r="21" spans="1:18" s="6" customFormat="1" ht="31.5" customHeight="1" thickBot="1">
      <c r="A21" s="14">
        <v>13</v>
      </c>
      <c r="B21" s="8"/>
      <c r="C21" s="103">
        <f>'[3]MASCULINO'!S22</f>
        <v>60</v>
      </c>
      <c r="D21" s="27" t="str">
        <f>'[2]NUMERACÃO MASCULINO'!E17</f>
        <v>13.Thiago de Souza Paulino</v>
      </c>
      <c r="E21" s="42" t="str">
        <f>'[2]NUMERACÃO MASCULINO'!F17</f>
        <v>ADAP - PE</v>
      </c>
      <c r="F21" s="21">
        <f>'[2]NUMERACÃO MASCULINO'!G17</f>
        <v>0</v>
      </c>
      <c r="G21" s="22">
        <v>0.844</v>
      </c>
      <c r="H21" s="22">
        <v>0.195</v>
      </c>
      <c r="I21" s="26">
        <f t="shared" si="0"/>
        <v>844</v>
      </c>
      <c r="J21" s="35">
        <f t="shared" si="1"/>
        <v>16</v>
      </c>
      <c r="K21" s="13">
        <f t="shared" si="2"/>
        <v>64.208</v>
      </c>
      <c r="L21" s="17">
        <f t="shared" si="3"/>
        <v>844.0000000844019</v>
      </c>
      <c r="M21" s="32"/>
      <c r="N21" s="33">
        <f t="shared" si="4"/>
        <v>844.0084595</v>
      </c>
      <c r="O21" s="139"/>
      <c r="P21" s="137">
        <f t="shared" si="5"/>
        <v>844.00008440195</v>
      </c>
      <c r="Q21" s="138"/>
      <c r="R21" s="138"/>
    </row>
    <row r="22" spans="1:18" s="6" customFormat="1" ht="31.5" customHeight="1" thickBot="1">
      <c r="A22" s="14">
        <v>14</v>
      </c>
      <c r="B22" s="8"/>
      <c r="C22" s="103">
        <f>'[3]MASCULINO'!S23</f>
        <v>61</v>
      </c>
      <c r="D22" s="18" t="str">
        <f>'[2]NUMERACÃO MASCULINO'!E18</f>
        <v>14.Janilson Gomes da Silva</v>
      </c>
      <c r="E22" s="42" t="str">
        <f>'[2]NUMERACÃO MASCULINO'!F18</f>
        <v>APAP - PB</v>
      </c>
      <c r="F22" s="21">
        <f>'[2]NUMERACÃO MASCULINO'!G18</f>
        <v>0</v>
      </c>
      <c r="G22" s="22"/>
      <c r="H22" s="22"/>
      <c r="I22" s="26"/>
      <c r="J22" s="35" t="s">
        <v>27</v>
      </c>
      <c r="K22" s="13"/>
      <c r="L22" s="17">
        <f t="shared" si="3"/>
        <v>0</v>
      </c>
      <c r="M22" s="32"/>
      <c r="N22" s="33">
        <f t="shared" si="4"/>
        <v>0</v>
      </c>
      <c r="O22" s="139"/>
      <c r="P22" s="137">
        <f t="shared" si="5"/>
        <v>0</v>
      </c>
      <c r="Q22" s="138"/>
      <c r="R22" s="138"/>
    </row>
    <row r="23" spans="1:18" s="6" customFormat="1" ht="31.5" customHeight="1" thickBot="1">
      <c r="A23" s="14">
        <v>15</v>
      </c>
      <c r="B23" s="8"/>
      <c r="C23" s="103">
        <f>'[3]MASCULINO'!S24</f>
        <v>14</v>
      </c>
      <c r="D23" s="18" t="str">
        <f>'[2]NUMERACÃO MASCULINO'!E19</f>
        <v>15.José Urtiga Pereira</v>
      </c>
      <c r="E23" s="42" t="str">
        <f>'[2]NUMERACÃO MASCULINO'!F19</f>
        <v>APAP - PB</v>
      </c>
      <c r="F23" s="21">
        <f>'[2]NUMERACÃO MASCULINO'!G19</f>
        <v>0</v>
      </c>
      <c r="G23" s="22">
        <v>1.17</v>
      </c>
      <c r="H23" s="22">
        <v>0.234</v>
      </c>
      <c r="I23" s="26">
        <f t="shared" si="0"/>
        <v>1170</v>
      </c>
      <c r="J23" s="35">
        <f t="shared" si="1"/>
        <v>9</v>
      </c>
      <c r="K23" s="13">
        <f t="shared" si="2"/>
        <v>71.2556</v>
      </c>
      <c r="L23" s="17">
        <f t="shared" si="3"/>
        <v>1170.0000001170022</v>
      </c>
      <c r="M23" s="32"/>
      <c r="N23" s="33">
        <f t="shared" si="4"/>
        <v>1170.0117234</v>
      </c>
      <c r="O23" s="139"/>
      <c r="P23" s="29"/>
      <c r="Q23" s="30"/>
      <c r="R23" s="30"/>
    </row>
    <row r="24" spans="1:18" s="6" customFormat="1" ht="31.5" customHeight="1" thickBot="1">
      <c r="A24" s="14">
        <v>16</v>
      </c>
      <c r="B24" s="8"/>
      <c r="C24" s="103">
        <f>'[3]MASCULINO'!S25</f>
        <v>29</v>
      </c>
      <c r="D24" s="27" t="str">
        <f>'[2]NUMERACÃO MASCULINO'!E20</f>
        <v>16.Mateus Zenaide Henriques</v>
      </c>
      <c r="E24" s="42" t="str">
        <f>'[2]NUMERACÃO MASCULINO'!F20</f>
        <v>APAP - PB</v>
      </c>
      <c r="F24" s="21">
        <f>'[2]NUMERACÃO MASCULINO'!G20</f>
        <v>0</v>
      </c>
      <c r="G24" s="22">
        <v>0.318</v>
      </c>
      <c r="H24" s="22">
        <v>0.181</v>
      </c>
      <c r="I24" s="26">
        <f t="shared" si="0"/>
        <v>318</v>
      </c>
      <c r="J24" s="35">
        <f t="shared" si="1"/>
        <v>50</v>
      </c>
      <c r="K24" s="13">
        <f t="shared" si="2"/>
        <v>30.0465</v>
      </c>
      <c r="L24" s="17">
        <f t="shared" si="3"/>
        <v>318.00000003180185</v>
      </c>
      <c r="M24" s="32"/>
      <c r="N24" s="33">
        <f t="shared" si="4"/>
        <v>318.00319809999996</v>
      </c>
      <c r="O24" s="139"/>
      <c r="P24" s="29"/>
      <c r="Q24" s="30"/>
      <c r="R24" s="30"/>
    </row>
    <row r="25" spans="1:18" s="6" customFormat="1" ht="31.5" customHeight="1" thickBot="1">
      <c r="A25" s="14">
        <v>17</v>
      </c>
      <c r="B25" s="8"/>
      <c r="C25" s="103">
        <f>'[3]MASCULINO'!S26</f>
        <v>42</v>
      </c>
      <c r="D25" s="19" t="str">
        <f>'[2]NUMERACÃO MASCULINO'!E21</f>
        <v>17.Romilson Brasil de Araujo</v>
      </c>
      <c r="E25" s="42" t="str">
        <f>'[2]NUMERACÃO MASCULINO'!F21</f>
        <v>APAP - PB</v>
      </c>
      <c r="F25" s="21">
        <f>'[2]NUMERACÃO MASCULINO'!G21</f>
        <v>0</v>
      </c>
      <c r="G25" s="22">
        <v>0.453</v>
      </c>
      <c r="H25" s="22">
        <v>0.179</v>
      </c>
      <c r="I25" s="26">
        <f t="shared" si="0"/>
        <v>453</v>
      </c>
      <c r="J25" s="35">
        <f t="shared" si="1"/>
        <v>42</v>
      </c>
      <c r="K25" s="13">
        <f t="shared" si="2"/>
        <v>38.0741</v>
      </c>
      <c r="L25" s="17">
        <f t="shared" si="3"/>
        <v>453.00000004530176</v>
      </c>
      <c r="M25" s="32"/>
      <c r="N25" s="33">
        <f t="shared" si="4"/>
        <v>453.0045479</v>
      </c>
      <c r="O25" s="139"/>
      <c r="P25" s="29"/>
      <c r="Q25" s="30"/>
      <c r="R25" s="30"/>
    </row>
    <row r="26" spans="1:18" s="6" customFormat="1" ht="31.5" customHeight="1" thickBot="1">
      <c r="A26" s="14">
        <v>18</v>
      </c>
      <c r="B26" s="8"/>
      <c r="C26" s="103">
        <f>'[3]MASCULINO'!S27</f>
        <v>53</v>
      </c>
      <c r="D26" s="18" t="str">
        <f>'[2]NUMERACÃO MASCULINO'!E22</f>
        <v>18.Tiago Nobrega Zenaide</v>
      </c>
      <c r="E26" s="42" t="str">
        <f>'[2]NUMERACÃO MASCULINO'!F22</f>
        <v>APAP - PB</v>
      </c>
      <c r="F26" s="21">
        <f>'[2]NUMERACÃO MASCULINO'!G22</f>
        <v>0</v>
      </c>
      <c r="G26" s="22"/>
      <c r="H26" s="22"/>
      <c r="I26" s="26"/>
      <c r="J26" s="35" t="s">
        <v>27</v>
      </c>
      <c r="K26" s="13"/>
      <c r="L26" s="17">
        <f t="shared" si="3"/>
        <v>0</v>
      </c>
      <c r="M26" s="32"/>
      <c r="N26" s="33">
        <f t="shared" si="4"/>
        <v>0</v>
      </c>
      <c r="O26" s="139"/>
      <c r="P26" s="29"/>
      <c r="Q26" s="30"/>
      <c r="R26" s="30"/>
    </row>
    <row r="27" spans="1:18" s="6" customFormat="1" ht="31.5" customHeight="1" thickBot="1">
      <c r="A27" s="14">
        <v>19</v>
      </c>
      <c r="B27" s="8"/>
      <c r="C27" s="103">
        <f>'[3]MASCULINO'!S28</f>
        <v>28</v>
      </c>
      <c r="D27" s="18" t="str">
        <f>'[2]NUMERACÃO MASCULINO'!E23</f>
        <v>19.Mauricio Sucupira Villa Real Neto</v>
      </c>
      <c r="E27" s="32" t="str">
        <f>'[2]NUMERACÃO MASCULINO'!F23</f>
        <v>ASFAD- CE</v>
      </c>
      <c r="F27" s="21">
        <f>'[2]NUMERACÃO MASCULINO'!G23</f>
        <v>0</v>
      </c>
      <c r="G27" s="22">
        <v>0.431</v>
      </c>
      <c r="H27" s="22">
        <v>0.178</v>
      </c>
      <c r="I27" s="26">
        <f t="shared" si="0"/>
        <v>431</v>
      </c>
      <c r="J27" s="35">
        <f t="shared" si="1"/>
        <v>45</v>
      </c>
      <c r="K27" s="13">
        <f t="shared" si="2"/>
        <v>35.063</v>
      </c>
      <c r="L27" s="17">
        <f t="shared" si="3"/>
        <v>431.00000004310175</v>
      </c>
      <c r="M27" s="32"/>
      <c r="N27" s="33">
        <f t="shared" si="4"/>
        <v>431.0043278</v>
      </c>
      <c r="O27" s="139"/>
      <c r="P27" s="29"/>
      <c r="Q27" s="30"/>
      <c r="R27" s="30"/>
    </row>
    <row r="28" spans="1:18" s="6" customFormat="1" ht="31.5" customHeight="1" thickBot="1">
      <c r="A28" s="14">
        <v>20</v>
      </c>
      <c r="B28" s="8"/>
      <c r="C28" s="103">
        <f>'[3]MASCULINO'!S29</f>
        <v>69</v>
      </c>
      <c r="D28" s="18" t="str">
        <f>'[2]NUMERACÃO MASCULINO'!E24</f>
        <v>20.João Carlos Perrone Kasznar</v>
      </c>
      <c r="E28" s="32" t="str">
        <f>'[2]NUMERACÃO MASCULINO'!F24</f>
        <v>BARRACUDA - RJ</v>
      </c>
      <c r="F28" s="21">
        <f>'[2]NUMERACÃO MASCULINO'!G24</f>
        <v>0</v>
      </c>
      <c r="G28" s="22">
        <v>0.135</v>
      </c>
      <c r="H28" s="22">
        <v>0.088</v>
      </c>
      <c r="I28" s="26">
        <f t="shared" si="0"/>
        <v>135</v>
      </c>
      <c r="J28" s="35">
        <f t="shared" si="1"/>
        <v>62</v>
      </c>
      <c r="K28" s="13">
        <f t="shared" si="2"/>
        <v>18.0171</v>
      </c>
      <c r="L28" s="17">
        <f t="shared" si="3"/>
        <v>135.00000001350088</v>
      </c>
      <c r="M28" s="32"/>
      <c r="N28" s="33">
        <f t="shared" si="4"/>
        <v>135.0013588</v>
      </c>
      <c r="O28" s="139"/>
      <c r="P28" s="29"/>
      <c r="Q28" s="30"/>
      <c r="R28" s="30"/>
    </row>
    <row r="29" spans="1:18" s="6" customFormat="1" ht="31.5" customHeight="1" thickBot="1">
      <c r="A29" s="14">
        <v>21</v>
      </c>
      <c r="B29" s="8"/>
      <c r="C29" s="103">
        <f>'[3]MASCULINO'!S30</f>
        <v>6</v>
      </c>
      <c r="D29" s="18" t="str">
        <f>'[2]NUMERACÃO MASCULINO'!E25</f>
        <v>21.Douglas Tho</v>
      </c>
      <c r="E29" s="32" t="str">
        <f>'[2]NUMERACÃO MASCULINO'!F25</f>
        <v>BARRACUDA - RJ</v>
      </c>
      <c r="F29" s="21">
        <f>'[2]NUMERACÃO MASCULINO'!G25</f>
        <v>0</v>
      </c>
      <c r="G29" s="22">
        <v>0.514</v>
      </c>
      <c r="H29" s="22">
        <v>0.203</v>
      </c>
      <c r="I29" s="26">
        <f t="shared" si="0"/>
        <v>514</v>
      </c>
      <c r="J29" s="35">
        <f t="shared" si="1"/>
        <v>36</v>
      </c>
      <c r="K29" s="13">
        <f t="shared" si="2"/>
        <v>44.099</v>
      </c>
      <c r="L29" s="17">
        <f t="shared" si="3"/>
        <v>514.000000051402</v>
      </c>
      <c r="M29" s="32"/>
      <c r="N29" s="33">
        <f t="shared" si="4"/>
        <v>514.0051603</v>
      </c>
      <c r="O29" s="139"/>
      <c r="P29" s="29"/>
      <c r="Q29" s="30"/>
      <c r="R29" s="30"/>
    </row>
    <row r="30" spans="1:18" s="6" customFormat="1" ht="31.5" customHeight="1" thickBot="1">
      <c r="A30" s="14">
        <v>22</v>
      </c>
      <c r="B30" s="8"/>
      <c r="C30" s="103">
        <f>'[3]MASCULINO'!S31</f>
        <v>43</v>
      </c>
      <c r="D30" s="27" t="str">
        <f>'[2]NUMERACÃO MASCULINO'!E26</f>
        <v>22.Ademir Nascimento Junior</v>
      </c>
      <c r="E30" s="32" t="str">
        <f>'[2]NUMERACÃO MASCULINO'!F26</f>
        <v>CARIACICA - ES</v>
      </c>
      <c r="F30" s="21">
        <f>'[2]NUMERACÃO MASCULINO'!G26</f>
        <v>0</v>
      </c>
      <c r="G30" s="22">
        <v>0.118</v>
      </c>
      <c r="H30" s="22">
        <v>0.118</v>
      </c>
      <c r="I30" s="26">
        <f t="shared" si="0"/>
        <v>118</v>
      </c>
      <c r="J30" s="35">
        <f t="shared" si="1"/>
        <v>65</v>
      </c>
      <c r="K30" s="13">
        <f t="shared" si="2"/>
        <v>15.012</v>
      </c>
      <c r="L30" s="17">
        <f t="shared" si="3"/>
        <v>118.00000001180118</v>
      </c>
      <c r="M30" s="32"/>
      <c r="N30" s="33">
        <f t="shared" si="4"/>
        <v>118.0011918</v>
      </c>
      <c r="O30" s="139"/>
      <c r="P30" s="29"/>
      <c r="Q30" s="30"/>
      <c r="R30" s="30"/>
    </row>
    <row r="31" spans="1:18" s="6" customFormat="1" ht="31.5" customHeight="1">
      <c r="A31" s="122">
        <v>23</v>
      </c>
      <c r="B31" s="123"/>
      <c r="C31" s="124">
        <f>'[3]MASCULINO'!S32</f>
        <v>67</v>
      </c>
      <c r="D31" s="125" t="str">
        <f>'[2]NUMERACÃO MASCULINO'!E27</f>
        <v>23.Geraldo Antonio Tonon</v>
      </c>
      <c r="E31" s="108" t="str">
        <f>'[2]NUMERACÃO MASCULINO'!F27</f>
        <v>CARIACICA - ES</v>
      </c>
      <c r="F31" s="109">
        <f>'[2]NUMERACÃO MASCULINO'!G27</f>
        <v>0</v>
      </c>
      <c r="G31" s="94">
        <v>0.073</v>
      </c>
      <c r="H31" s="94">
        <v>0.073</v>
      </c>
      <c r="I31" s="110">
        <f t="shared" si="0"/>
        <v>73</v>
      </c>
      <c r="J31" s="111">
        <f t="shared" si="1"/>
        <v>66</v>
      </c>
      <c r="K31" s="112">
        <f t="shared" si="2"/>
        <v>14.0105</v>
      </c>
      <c r="L31" s="113">
        <f t="shared" si="3"/>
        <v>73.00000000730073</v>
      </c>
      <c r="M31" s="108"/>
      <c r="N31" s="33">
        <f t="shared" si="4"/>
        <v>73.0007373</v>
      </c>
      <c r="O31" s="139"/>
      <c r="P31" s="29"/>
      <c r="Q31" s="30"/>
      <c r="R31" s="30"/>
    </row>
    <row r="32" spans="1:18" s="6" customFormat="1" ht="31.5" customHeight="1">
      <c r="A32" s="126">
        <v>24</v>
      </c>
      <c r="B32" s="5"/>
      <c r="C32" s="104">
        <f>'[3]MASCULINO'!S33</f>
        <v>21</v>
      </c>
      <c r="D32" s="18" t="str">
        <f>'[2]NUMERACÃO MASCULINO'!E28</f>
        <v>24.Paulo Roberto de Jesus</v>
      </c>
      <c r="E32" s="32" t="str">
        <f>'[2]NUMERACÃO MASCULINO'!F28</f>
        <v>CARIACICA - ES</v>
      </c>
      <c r="F32" s="21">
        <f>'[2]NUMERACÃO MASCULINO'!G28</f>
        <v>0</v>
      </c>
      <c r="G32" s="22">
        <v>1.027</v>
      </c>
      <c r="H32" s="22">
        <v>0.205</v>
      </c>
      <c r="I32" s="26">
        <f t="shared" si="0"/>
        <v>1027</v>
      </c>
      <c r="J32" s="119">
        <f t="shared" si="1"/>
        <v>10</v>
      </c>
      <c r="K32" s="120">
        <f t="shared" si="2"/>
        <v>70.2485</v>
      </c>
      <c r="L32" s="121">
        <f t="shared" si="3"/>
        <v>1027.000000102702</v>
      </c>
      <c r="M32" s="32"/>
      <c r="N32" s="33">
        <f t="shared" si="4"/>
        <v>1027.0102904999999</v>
      </c>
      <c r="O32" s="139"/>
      <c r="P32" s="29"/>
      <c r="Q32" s="30"/>
      <c r="R32" s="30"/>
    </row>
    <row r="33" spans="1:18" s="6" customFormat="1" ht="31.5" customHeight="1">
      <c r="A33" s="126">
        <v>25</v>
      </c>
      <c r="B33" s="5"/>
      <c r="C33" s="104">
        <f>'[3]MASCULINO'!S34</f>
        <v>7</v>
      </c>
      <c r="D33" s="96" t="str">
        <f>'[2]NUMERACÃO MASCULINO'!E29</f>
        <v>25.Aluisio Antonio Oliveira de Luna</v>
      </c>
      <c r="E33" s="32" t="str">
        <f>'[2]NUMERACÃO MASCULINO'!F29</f>
        <v>CLUPERE - PE</v>
      </c>
      <c r="F33" s="21">
        <f>'[2]NUMERACÃO MASCULINO'!G29</f>
        <v>0</v>
      </c>
      <c r="G33" s="22">
        <v>0.602</v>
      </c>
      <c r="H33" s="22">
        <v>0.189</v>
      </c>
      <c r="I33" s="26">
        <f t="shared" si="0"/>
        <v>602</v>
      </c>
      <c r="J33" s="119">
        <f t="shared" si="1"/>
        <v>30</v>
      </c>
      <c r="K33" s="120">
        <f t="shared" si="2"/>
        <v>50.1275</v>
      </c>
      <c r="L33" s="121">
        <f t="shared" si="3"/>
        <v>602.000000060202</v>
      </c>
      <c r="M33" s="32"/>
      <c r="N33" s="33">
        <f t="shared" si="4"/>
        <v>602.0060389</v>
      </c>
      <c r="O33" s="139"/>
      <c r="P33" s="29"/>
      <c r="Q33" s="30"/>
      <c r="R33" s="30"/>
    </row>
    <row r="34" spans="1:18" s="6" customFormat="1" ht="31.5" customHeight="1">
      <c r="A34" s="126">
        <v>26</v>
      </c>
      <c r="B34" s="5"/>
      <c r="C34" s="104">
        <f>'[3]MASCULINO'!S35</f>
        <v>3</v>
      </c>
      <c r="D34" s="18" t="str">
        <f>'[2]NUMERACÃO MASCULINO'!E30</f>
        <v>26.Antonio Marcos Gomes Manhães</v>
      </c>
      <c r="E34" s="32" t="str">
        <f>'[2]NUMERACÃO MASCULINO'!F30</f>
        <v>CLUPERE - PE</v>
      </c>
      <c r="F34" s="21">
        <f>'[2]NUMERACÃO MASCULINO'!G30</f>
        <v>0</v>
      </c>
      <c r="G34" s="22">
        <v>0.51</v>
      </c>
      <c r="H34" s="22">
        <v>0.179</v>
      </c>
      <c r="I34" s="26">
        <f t="shared" si="0"/>
        <v>510</v>
      </c>
      <c r="J34" s="119">
        <f t="shared" si="1"/>
        <v>37</v>
      </c>
      <c r="K34" s="120">
        <f t="shared" si="2"/>
        <v>43.0946</v>
      </c>
      <c r="L34" s="121">
        <f t="shared" si="3"/>
        <v>510.00000005100173</v>
      </c>
      <c r="M34" s="32"/>
      <c r="N34" s="33">
        <f t="shared" si="4"/>
        <v>510.0051179</v>
      </c>
      <c r="O34" s="139"/>
      <c r="P34" s="29"/>
      <c r="Q34" s="30"/>
      <c r="R34" s="30"/>
    </row>
    <row r="35" spans="1:18" s="6" customFormat="1" ht="31.5" customHeight="1">
      <c r="A35" s="126">
        <v>27</v>
      </c>
      <c r="B35" s="5"/>
      <c r="C35" s="104">
        <f>'[3]MASCULINO'!S36</f>
        <v>68</v>
      </c>
      <c r="D35" s="18" t="str">
        <f>'[2]NUMERACÃO MASCULINO'!E31</f>
        <v>27.Carlos Eduardo de Oliveira Fragoso</v>
      </c>
      <c r="E35" s="32" t="str">
        <f>'[2]NUMERACÃO MASCULINO'!F31</f>
        <v>CLUPERE - PE</v>
      </c>
      <c r="F35" s="21">
        <f>'[2]NUMERACÃO MASCULINO'!G31</f>
        <v>0</v>
      </c>
      <c r="G35" s="22">
        <v>1.979</v>
      </c>
      <c r="H35" s="22">
        <v>1.14</v>
      </c>
      <c r="I35" s="26">
        <f t="shared" si="0"/>
        <v>1979</v>
      </c>
      <c r="J35" s="119">
        <f t="shared" si="1"/>
        <v>2</v>
      </c>
      <c r="K35" s="120">
        <f t="shared" si="2"/>
        <v>78.3081</v>
      </c>
      <c r="L35" s="121">
        <f t="shared" si="3"/>
        <v>1979.0000001979113</v>
      </c>
      <c r="M35" s="32"/>
      <c r="N35" s="33">
        <f t="shared" si="4"/>
        <v>1979.019904</v>
      </c>
      <c r="O35" s="139"/>
      <c r="P35" s="29"/>
      <c r="Q35" s="30"/>
      <c r="R35" s="30"/>
    </row>
    <row r="36" spans="1:18" s="6" customFormat="1" ht="31.5" customHeight="1">
      <c r="A36" s="126">
        <v>28</v>
      </c>
      <c r="B36" s="5"/>
      <c r="C36" s="104">
        <f>'[3]MASCULINO'!S37</f>
        <v>74</v>
      </c>
      <c r="D36" s="20" t="str">
        <f>'[2]NUMERACÃO MASCULINO'!E32</f>
        <v>28.Edimilson Braz dos Santos</v>
      </c>
      <c r="E36" s="32" t="str">
        <f>'[2]NUMERACÃO MASCULINO'!F32</f>
        <v>CLUPERE - PE</v>
      </c>
      <c r="F36" s="21">
        <f>'[2]NUMERACÃO MASCULINO'!G32</f>
        <v>0</v>
      </c>
      <c r="G36" s="22">
        <v>0.713</v>
      </c>
      <c r="H36" s="22">
        <v>0.317</v>
      </c>
      <c r="I36" s="26">
        <f t="shared" si="0"/>
        <v>713</v>
      </c>
      <c r="J36" s="119">
        <f t="shared" si="1"/>
        <v>23</v>
      </c>
      <c r="K36" s="120">
        <f t="shared" si="2"/>
        <v>57.1653</v>
      </c>
      <c r="L36" s="121">
        <f t="shared" si="3"/>
        <v>713.0000000713031</v>
      </c>
      <c r="M36" s="32"/>
      <c r="N36" s="33">
        <f t="shared" si="4"/>
        <v>713.0071617</v>
      </c>
      <c r="O36" s="139"/>
      <c r="P36" s="29"/>
      <c r="Q36" s="30"/>
      <c r="R36" s="30"/>
    </row>
    <row r="37" spans="1:18" s="6" customFormat="1" ht="31.5" customHeight="1" thickBot="1">
      <c r="A37" s="14">
        <v>29</v>
      </c>
      <c r="B37" s="8"/>
      <c r="C37" s="103">
        <f>'[3]MASCULINO'!S38</f>
        <v>38</v>
      </c>
      <c r="D37" s="27" t="str">
        <f>'[2]NUMERACÃO MASCULINO'!E33</f>
        <v>29.Gilson de Carvalho Nino</v>
      </c>
      <c r="E37" s="97" t="str">
        <f>'[2]NUMERACÃO MASCULINO'!F33</f>
        <v>CLUPERE - PE</v>
      </c>
      <c r="F37" s="115">
        <f>'[2]NUMERACÃO MASCULINO'!G33</f>
        <v>0</v>
      </c>
      <c r="G37" s="95">
        <v>0.12</v>
      </c>
      <c r="H37" s="95">
        <v>0.075</v>
      </c>
      <c r="I37" s="116">
        <f t="shared" si="0"/>
        <v>120</v>
      </c>
      <c r="J37" s="35">
        <f t="shared" si="1"/>
        <v>64</v>
      </c>
      <c r="K37" s="13">
        <f t="shared" si="2"/>
        <v>16.0136</v>
      </c>
      <c r="L37" s="117">
        <f t="shared" si="3"/>
        <v>120.00000001200075</v>
      </c>
      <c r="M37" s="97"/>
      <c r="N37" s="33">
        <f t="shared" si="4"/>
        <v>120.00120749999999</v>
      </c>
      <c r="O37" s="139"/>
      <c r="P37" s="29"/>
      <c r="Q37" s="30"/>
      <c r="R37" s="30"/>
    </row>
    <row r="38" spans="1:18" s="6" customFormat="1" ht="31.5" customHeight="1" thickBot="1">
      <c r="A38" s="14">
        <v>30</v>
      </c>
      <c r="B38" s="8"/>
      <c r="C38" s="103">
        <f>'[3]MASCULINO'!S39</f>
        <v>11</v>
      </c>
      <c r="D38" s="18" t="str">
        <f>'[2]NUMERACÃO MASCULINO'!E34</f>
        <v>30.Felipe Dornelas Câmara Teixeira</v>
      </c>
      <c r="E38" s="32" t="str">
        <f>'[2]NUMERACÃO MASCULINO'!F34</f>
        <v>CLUPERE - PE</v>
      </c>
      <c r="F38" s="21">
        <f>'[2]NUMERACÃO MASCULINO'!G34</f>
        <v>0</v>
      </c>
      <c r="G38" s="22">
        <v>0.564</v>
      </c>
      <c r="H38" s="22">
        <v>0.127</v>
      </c>
      <c r="I38" s="26">
        <f t="shared" si="0"/>
        <v>564</v>
      </c>
      <c r="J38" s="35">
        <f t="shared" si="1"/>
        <v>33</v>
      </c>
      <c r="K38" s="13">
        <f t="shared" si="2"/>
        <v>47.1128</v>
      </c>
      <c r="L38" s="17">
        <f t="shared" si="3"/>
        <v>564.0000000564013</v>
      </c>
      <c r="M38" s="32"/>
      <c r="N38" s="33">
        <f t="shared" si="4"/>
        <v>564.0056526999999</v>
      </c>
      <c r="O38" s="139"/>
      <c r="P38" s="29"/>
      <c r="Q38" s="30"/>
      <c r="R38" s="30"/>
    </row>
    <row r="39" spans="1:18" s="6" customFormat="1" ht="31.5" customHeight="1" thickBot="1">
      <c r="A39" s="14">
        <v>31</v>
      </c>
      <c r="B39" s="5"/>
      <c r="C39" s="103">
        <f>'[3]MASCULINO'!S40</f>
        <v>20</v>
      </c>
      <c r="D39" s="20" t="str">
        <f>'[2]NUMERACÃO MASCULINO'!E35</f>
        <v>31.João Mauricio Simmonds Lessa</v>
      </c>
      <c r="E39" s="32" t="str">
        <f>'[2]NUMERACÃO MASCULINO'!F35</f>
        <v>CLUPERE - PE</v>
      </c>
      <c r="F39" s="21">
        <f>'[2]NUMERACÃO MASCULINO'!G35</f>
        <v>0</v>
      </c>
      <c r="G39" s="22">
        <v>0.689</v>
      </c>
      <c r="H39" s="22">
        <v>0.221</v>
      </c>
      <c r="I39" s="26">
        <f aca="true" t="shared" si="6" ref="I39:I76">G39*1000</f>
        <v>689</v>
      </c>
      <c r="J39" s="35">
        <f t="shared" si="1"/>
        <v>26</v>
      </c>
      <c r="K39" s="13">
        <f t="shared" si="2"/>
        <v>54.1485</v>
      </c>
      <c r="L39" s="17">
        <f t="shared" si="3"/>
        <v>689.0000000689022</v>
      </c>
      <c r="M39" s="32"/>
      <c r="N39" s="33">
        <f t="shared" si="4"/>
        <v>689.0069121</v>
      </c>
      <c r="O39" s="139"/>
      <c r="P39" s="137">
        <f>SUM(I39+F39/100+G39/10000+H39/100000000)</f>
        <v>689.0000689022099</v>
      </c>
      <c r="Q39" s="138"/>
      <c r="R39" s="138"/>
    </row>
    <row r="40" spans="1:18" s="6" customFormat="1" ht="31.5" customHeight="1" thickBot="1">
      <c r="A40" s="14">
        <v>32</v>
      </c>
      <c r="B40" s="5"/>
      <c r="C40" s="103">
        <f>'[3]MASCULINO'!S41</f>
        <v>5</v>
      </c>
      <c r="D40" s="20" t="str">
        <f>'[2]NUMERACÃO MASCULINO'!E36</f>
        <v>32.José Augusto Ferreira Campos</v>
      </c>
      <c r="E40" s="32" t="str">
        <f>'[2]NUMERACÃO MASCULINO'!F36</f>
        <v>CLUPERE - PE</v>
      </c>
      <c r="F40" s="21">
        <f>'[2]NUMERACÃO MASCULINO'!G36</f>
        <v>0</v>
      </c>
      <c r="G40" s="22">
        <v>1.4</v>
      </c>
      <c r="H40" s="22">
        <v>0.338</v>
      </c>
      <c r="I40" s="26">
        <f t="shared" si="6"/>
        <v>1400</v>
      </c>
      <c r="J40" s="35">
        <f t="shared" si="1"/>
        <v>6</v>
      </c>
      <c r="K40" s="13">
        <f t="shared" si="2"/>
        <v>74.2775</v>
      </c>
      <c r="L40" s="17">
        <f t="shared" si="3"/>
        <v>1400.0000001400035</v>
      </c>
      <c r="M40" s="32"/>
      <c r="N40" s="33">
        <f t="shared" si="4"/>
        <v>1400.0140337999999</v>
      </c>
      <c r="O40" s="139"/>
      <c r="P40" s="137">
        <f>SUM(I40+F40/100+G40/10000+H40/100000000)</f>
        <v>1400.00014000338</v>
      </c>
      <c r="Q40" s="138"/>
      <c r="R40" s="138"/>
    </row>
    <row r="41" spans="1:18" s="6" customFormat="1" ht="31.5" customHeight="1" thickBot="1">
      <c r="A41" s="14">
        <v>33</v>
      </c>
      <c r="B41" s="5"/>
      <c r="C41" s="103">
        <f>'[3]MASCULINO'!S42</f>
        <v>8</v>
      </c>
      <c r="D41" s="18" t="str">
        <f>'[2]NUMERACÃO MASCULINO'!E37</f>
        <v>33.José Ronaldo Alves Pereira</v>
      </c>
      <c r="E41" s="32" t="str">
        <f>'[2]NUMERACÃO MASCULINO'!F37</f>
        <v>CLUPERE - PE</v>
      </c>
      <c r="F41" s="21">
        <f>'[2]NUMERACÃO MASCULINO'!G37</f>
        <v>0</v>
      </c>
      <c r="G41" s="22">
        <v>0.553</v>
      </c>
      <c r="H41" s="22">
        <v>0.19</v>
      </c>
      <c r="I41" s="26">
        <f t="shared" si="6"/>
        <v>553</v>
      </c>
      <c r="J41" s="35">
        <f t="shared" si="1"/>
        <v>34</v>
      </c>
      <c r="K41" s="13">
        <f t="shared" si="2"/>
        <v>46.1081</v>
      </c>
      <c r="L41" s="17">
        <f t="shared" si="3"/>
        <v>553.0000000553019</v>
      </c>
      <c r="M41" s="32"/>
      <c r="N41" s="33">
        <f t="shared" si="4"/>
        <v>553.005549</v>
      </c>
      <c r="O41" s="139"/>
      <c r="P41" s="137">
        <f>SUM(I41+F41/100+G41/10000+H41/100000000)</f>
        <v>553.0000553019</v>
      </c>
      <c r="Q41" s="138"/>
      <c r="R41" s="138"/>
    </row>
    <row r="42" spans="1:18" s="6" customFormat="1" ht="31.5" customHeight="1" thickBot="1">
      <c r="A42" s="14">
        <v>34</v>
      </c>
      <c r="B42" s="5"/>
      <c r="C42" s="103">
        <f>'[3]MASCULINO'!S43</f>
        <v>19</v>
      </c>
      <c r="D42" s="27" t="str">
        <f>'[2]NUMERACÃO MASCULINO'!E38</f>
        <v>34.Lenilson Camilo de Santana</v>
      </c>
      <c r="E42" s="32" t="str">
        <f>'[2]NUMERACÃO MASCULINO'!F38</f>
        <v>CLUPERE - PE</v>
      </c>
      <c r="F42" s="21">
        <f>'[2]NUMERACÃO MASCULINO'!G38</f>
        <v>0</v>
      </c>
      <c r="G42" s="22">
        <v>0.322</v>
      </c>
      <c r="H42" s="22">
        <v>0.184</v>
      </c>
      <c r="I42" s="26">
        <f t="shared" si="6"/>
        <v>322</v>
      </c>
      <c r="J42" s="35">
        <f t="shared" si="1"/>
        <v>49</v>
      </c>
      <c r="K42" s="13">
        <f t="shared" si="2"/>
        <v>31.0496</v>
      </c>
      <c r="L42" s="17">
        <f t="shared" si="3"/>
        <v>322.0000000322018</v>
      </c>
      <c r="M42" s="32"/>
      <c r="N42" s="33">
        <f t="shared" si="4"/>
        <v>322.0032384</v>
      </c>
      <c r="O42" s="139"/>
      <c r="P42" s="29"/>
      <c r="Q42" s="30"/>
      <c r="R42" s="30"/>
    </row>
    <row r="43" spans="1:18" s="6" customFormat="1" ht="31.5" customHeight="1" thickBot="1">
      <c r="A43" s="14">
        <v>35</v>
      </c>
      <c r="B43" s="5"/>
      <c r="C43" s="103">
        <f>'[3]MASCULINO'!S44</f>
        <v>39</v>
      </c>
      <c r="D43" s="18" t="str">
        <f>'[2]NUMERACÃO MASCULINO'!E39</f>
        <v>35.Luiz Petronio Soares da Silva</v>
      </c>
      <c r="E43" s="32" t="str">
        <f>'[2]NUMERACÃO MASCULINO'!F39</f>
        <v>CLUPERE - PE</v>
      </c>
      <c r="F43" s="21">
        <f>'[2]NUMERACÃO MASCULINO'!G39</f>
        <v>0</v>
      </c>
      <c r="G43" s="22">
        <v>4.463</v>
      </c>
      <c r="H43" s="22">
        <v>0.64</v>
      </c>
      <c r="I43" s="26">
        <f t="shared" si="6"/>
        <v>4463</v>
      </c>
      <c r="J43" s="35">
        <f t="shared" si="1"/>
        <v>1</v>
      </c>
      <c r="K43" s="13">
        <f t="shared" si="2"/>
        <v>79.316</v>
      </c>
      <c r="L43" s="17">
        <f t="shared" si="3"/>
        <v>4463.000000446306</v>
      </c>
      <c r="M43" s="32"/>
      <c r="N43" s="33">
        <f t="shared" si="4"/>
        <v>4463.044694</v>
      </c>
      <c r="O43" s="139"/>
      <c r="P43" s="29"/>
      <c r="Q43" s="30"/>
      <c r="R43" s="30"/>
    </row>
    <row r="44" spans="1:18" s="6" customFormat="1" ht="31.5" customHeight="1" thickBot="1">
      <c r="A44" s="14">
        <v>36</v>
      </c>
      <c r="B44" s="5"/>
      <c r="C44" s="103">
        <f>'[3]MASCULINO'!S45</f>
        <v>9</v>
      </c>
      <c r="D44" s="27" t="str">
        <f>'[2]NUMERACÃO MASCULINO'!E40</f>
        <v>36.Marcello Aguiar Tomaz Monteiro</v>
      </c>
      <c r="E44" s="32" t="str">
        <f>'[2]NUMERACÃO MASCULINO'!F40</f>
        <v>CLUPERE - PE</v>
      </c>
      <c r="F44" s="21">
        <f>'[2]NUMERACÃO MASCULINO'!G40</f>
        <v>0</v>
      </c>
      <c r="G44" s="22">
        <v>0.871</v>
      </c>
      <c r="H44" s="22">
        <v>0.19</v>
      </c>
      <c r="I44" s="26">
        <f t="shared" si="6"/>
        <v>871</v>
      </c>
      <c r="J44" s="35">
        <f t="shared" si="1"/>
        <v>15</v>
      </c>
      <c r="K44" s="13">
        <f t="shared" si="2"/>
        <v>65.2145</v>
      </c>
      <c r="L44" s="17">
        <f t="shared" si="3"/>
        <v>871.000000087102</v>
      </c>
      <c r="M44" s="32"/>
      <c r="N44" s="33">
        <f t="shared" si="4"/>
        <v>871.0087289999999</v>
      </c>
      <c r="O44" s="139"/>
      <c r="P44" s="29"/>
      <c r="Q44" s="30"/>
      <c r="R44" s="30"/>
    </row>
    <row r="45" spans="1:18" s="6" customFormat="1" ht="31.5" customHeight="1" thickBot="1">
      <c r="A45" s="14">
        <v>37</v>
      </c>
      <c r="B45" s="5"/>
      <c r="C45" s="103">
        <f>'[3]MASCULINO'!S46</f>
        <v>46</v>
      </c>
      <c r="D45" s="20" t="str">
        <f>'[2]NUMERACÃO MASCULINO'!E41</f>
        <v>37.Norman de Moraes Dantas</v>
      </c>
      <c r="E45" s="32" t="str">
        <f>'[2]NUMERACÃO MASCULINO'!F41</f>
        <v>CLUPERE - PE</v>
      </c>
      <c r="F45" s="21">
        <f>'[2]NUMERACÃO MASCULINO'!G41</f>
        <v>0</v>
      </c>
      <c r="G45" s="22">
        <v>0.754</v>
      </c>
      <c r="H45" s="22">
        <v>0.341</v>
      </c>
      <c r="I45" s="26">
        <f t="shared" si="6"/>
        <v>754</v>
      </c>
      <c r="J45" s="35">
        <f t="shared" si="1"/>
        <v>21</v>
      </c>
      <c r="K45" s="13">
        <f t="shared" si="2"/>
        <v>59.177</v>
      </c>
      <c r="L45" s="17">
        <f t="shared" si="3"/>
        <v>754.0000000754034</v>
      </c>
      <c r="M45" s="32"/>
      <c r="N45" s="33">
        <f t="shared" si="4"/>
        <v>754.0075740999999</v>
      </c>
      <c r="O45" s="139"/>
      <c r="P45" s="29"/>
      <c r="Q45" s="30"/>
      <c r="R45" s="30"/>
    </row>
    <row r="46" spans="1:18" s="6" customFormat="1" ht="31.5" customHeight="1" thickBot="1">
      <c r="A46" s="14">
        <v>38</v>
      </c>
      <c r="B46" s="5"/>
      <c r="C46" s="103">
        <f>'[3]MASCULINO'!S47</f>
        <v>40</v>
      </c>
      <c r="D46" s="20" t="s">
        <v>26</v>
      </c>
      <c r="E46" s="32" t="str">
        <f>'[2]NUMERACÃO MASCULINO'!F42</f>
        <v>CLUPERE - PE</v>
      </c>
      <c r="F46" s="21">
        <f>'[2]NUMERACÃO MASCULINO'!G42</f>
        <v>0</v>
      </c>
      <c r="G46" s="22">
        <v>0.498</v>
      </c>
      <c r="H46" s="22">
        <v>0.171</v>
      </c>
      <c r="I46" s="26">
        <f t="shared" si="6"/>
        <v>498</v>
      </c>
      <c r="J46" s="35">
        <f t="shared" si="1"/>
        <v>40</v>
      </c>
      <c r="K46" s="13">
        <f t="shared" si="2"/>
        <v>40.082</v>
      </c>
      <c r="L46" s="17">
        <f t="shared" si="3"/>
        <v>498.0000000498017</v>
      </c>
      <c r="M46" s="32"/>
      <c r="N46" s="33">
        <f t="shared" si="4"/>
        <v>498.00499709999997</v>
      </c>
      <c r="O46" s="139"/>
      <c r="P46" s="29"/>
      <c r="Q46" s="30"/>
      <c r="R46" s="30"/>
    </row>
    <row r="47" spans="1:18" s="6" customFormat="1" ht="31.5" customHeight="1" thickBot="1">
      <c r="A47" s="14">
        <v>39</v>
      </c>
      <c r="B47" s="5"/>
      <c r="C47" s="103">
        <f>'[3]MASCULINO'!S48</f>
        <v>32</v>
      </c>
      <c r="D47" s="18" t="str">
        <f>'[2]NUMERACÃO MASCULINO'!E43</f>
        <v>39.Weyler Soares Fonteles</v>
      </c>
      <c r="E47" s="32" t="str">
        <f>'[2]NUMERACÃO MASCULINO'!F43</f>
        <v>CLUPERE - PE</v>
      </c>
      <c r="F47" s="21">
        <f>'[2]NUMERACÃO MASCULINO'!G43</f>
        <v>0</v>
      </c>
      <c r="G47" s="22">
        <v>0.711</v>
      </c>
      <c r="H47" s="22">
        <v>0.165</v>
      </c>
      <c r="I47" s="26">
        <f t="shared" si="6"/>
        <v>711</v>
      </c>
      <c r="J47" s="35">
        <f t="shared" si="1"/>
        <v>24</v>
      </c>
      <c r="K47" s="13">
        <f t="shared" si="2"/>
        <v>56.1596</v>
      </c>
      <c r="L47" s="17">
        <f t="shared" si="3"/>
        <v>711.0000000711017</v>
      </c>
      <c r="M47" s="32"/>
      <c r="N47" s="33">
        <f t="shared" si="4"/>
        <v>711.0071265</v>
      </c>
      <c r="O47" s="139"/>
      <c r="P47" s="137">
        <f>SUM(I47+F47/100+G47/10000+H47/100000000)</f>
        <v>711.0000711016501</v>
      </c>
      <c r="Q47" s="138"/>
      <c r="R47" s="138"/>
    </row>
    <row r="48" spans="1:18" s="6" customFormat="1" ht="31.5" customHeight="1" thickBot="1">
      <c r="A48" s="14">
        <v>40</v>
      </c>
      <c r="B48" s="5"/>
      <c r="C48" s="103">
        <f>'[3]MASCULINO'!S49</f>
        <v>49</v>
      </c>
      <c r="D48" s="28" t="str">
        <f>'[2]NUMERACÃO MASCULINO'!E44</f>
        <v>40.Willams Assis de Lira</v>
      </c>
      <c r="E48" s="32" t="str">
        <f>'[2]NUMERACÃO MASCULINO'!F44</f>
        <v>CLUPERE - PE</v>
      </c>
      <c r="F48" s="21">
        <f>'[2]NUMERACÃO MASCULINO'!G44</f>
        <v>0</v>
      </c>
      <c r="G48" s="22">
        <v>0.929</v>
      </c>
      <c r="H48" s="22">
        <v>0.196</v>
      </c>
      <c r="I48" s="26">
        <f t="shared" si="6"/>
        <v>929</v>
      </c>
      <c r="J48" s="35">
        <f t="shared" si="1"/>
        <v>13</v>
      </c>
      <c r="K48" s="13">
        <f t="shared" si="2"/>
        <v>67.2278</v>
      </c>
      <c r="L48" s="17">
        <f t="shared" si="3"/>
        <v>929.0000000929019</v>
      </c>
      <c r="M48" s="32"/>
      <c r="N48" s="33">
        <f t="shared" si="4"/>
        <v>929.0093095999999</v>
      </c>
      <c r="O48" s="139"/>
      <c r="P48" s="137">
        <f>SUM(I48+F48/100+G48/10000+H48/100000000)</f>
        <v>929.00009290196</v>
      </c>
      <c r="Q48" s="138"/>
      <c r="R48" s="138"/>
    </row>
    <row r="49" spans="1:18" s="6" customFormat="1" ht="31.5" customHeight="1" thickBot="1">
      <c r="A49" s="14">
        <v>41</v>
      </c>
      <c r="B49" s="5"/>
      <c r="C49" s="103">
        <f>'[3]MASCULINO'!S50</f>
        <v>58</v>
      </c>
      <c r="D49" s="28" t="str">
        <f>'[2]NUMERACÃO MASCULINO'!E45</f>
        <v>41.Alberto Costa Porto Junior</v>
      </c>
      <c r="E49" s="32" t="str">
        <f>'[2]NUMERACÃO MASCULINO'!F45</f>
        <v>CLUPESIL - BA</v>
      </c>
      <c r="F49" s="21">
        <f>'[2]NUMERACÃO MASCULINO'!G45</f>
        <v>0</v>
      </c>
      <c r="G49" s="22">
        <v>0.045</v>
      </c>
      <c r="H49" s="22">
        <v>0.045</v>
      </c>
      <c r="I49" s="26">
        <f t="shared" si="6"/>
        <v>45</v>
      </c>
      <c r="J49" s="35">
        <f t="shared" si="1"/>
        <v>68</v>
      </c>
      <c r="K49" s="13">
        <f t="shared" si="2"/>
        <v>12.0078</v>
      </c>
      <c r="L49" s="17">
        <f t="shared" si="3"/>
        <v>45.00000000450045</v>
      </c>
      <c r="M49" s="32"/>
      <c r="N49" s="33">
        <f t="shared" si="4"/>
        <v>45.000454500000004</v>
      </c>
      <c r="O49" s="139"/>
      <c r="P49" s="137">
        <f>SUM(I49+F49/100+G49/10000+H49/100000000)</f>
        <v>45.000004500450004</v>
      </c>
      <c r="Q49" s="138"/>
      <c r="R49" s="138"/>
    </row>
    <row r="50" spans="1:18" s="6" customFormat="1" ht="31.5" customHeight="1" thickBot="1">
      <c r="A50" s="14">
        <v>42</v>
      </c>
      <c r="B50" s="5"/>
      <c r="C50" s="104">
        <f>'[3]MASCULINO'!S51</f>
        <v>33</v>
      </c>
      <c r="D50" s="28" t="str">
        <f>'[2]NUMERACÃO MASCULINO'!E46</f>
        <v>42.Claudio dos Santos Menezes</v>
      </c>
      <c r="E50" s="32" t="str">
        <f>'[2]NUMERACÃO MASCULINO'!F46</f>
        <v>CLUPESIL - BA</v>
      </c>
      <c r="F50" s="21">
        <f>'[2]NUMERACÃO MASCULINO'!G46</f>
        <v>0</v>
      </c>
      <c r="G50" s="22"/>
      <c r="H50" s="22"/>
      <c r="I50" s="26"/>
      <c r="J50" s="35" t="s">
        <v>27</v>
      </c>
      <c r="K50" s="13"/>
      <c r="L50" s="17">
        <f t="shared" si="3"/>
        <v>0</v>
      </c>
      <c r="M50" s="32"/>
      <c r="N50" s="33">
        <f t="shared" si="4"/>
        <v>0</v>
      </c>
      <c r="O50" s="139"/>
      <c r="P50" s="29"/>
      <c r="Q50" s="30"/>
      <c r="R50" s="30"/>
    </row>
    <row r="51" spans="1:18" s="6" customFormat="1" ht="31.5" customHeight="1" thickBot="1">
      <c r="A51" s="14">
        <v>43</v>
      </c>
      <c r="B51" s="5"/>
      <c r="C51" s="104">
        <f>'[3]MASCULINO'!S52</f>
        <v>52</v>
      </c>
      <c r="D51" s="28" t="str">
        <f>'[2]NUMERACÃO MASCULINO'!E47</f>
        <v>43,Danilo Menezes Docio</v>
      </c>
      <c r="E51" s="32" t="str">
        <f>'[2]NUMERACÃO MASCULINO'!F47</f>
        <v>CLUPESIL - BA</v>
      </c>
      <c r="F51" s="21">
        <f>'[2]NUMERACÃO MASCULINO'!G47</f>
        <v>0</v>
      </c>
      <c r="G51" s="22">
        <v>0.553</v>
      </c>
      <c r="H51" s="22">
        <v>0.154</v>
      </c>
      <c r="I51" s="26">
        <f t="shared" si="6"/>
        <v>553</v>
      </c>
      <c r="J51" s="35">
        <f t="shared" si="1"/>
        <v>35</v>
      </c>
      <c r="K51" s="13">
        <f t="shared" si="2"/>
        <v>45.1035</v>
      </c>
      <c r="L51" s="17">
        <f t="shared" si="3"/>
        <v>553.0000000553016</v>
      </c>
      <c r="M51" s="32"/>
      <c r="N51" s="33">
        <f t="shared" si="4"/>
        <v>553.0055454000001</v>
      </c>
      <c r="O51" s="139"/>
      <c r="P51" s="36"/>
      <c r="Q51" s="37"/>
      <c r="R51" s="37"/>
    </row>
    <row r="52" spans="1:18" s="6" customFormat="1" ht="31.5" customHeight="1" thickBot="1">
      <c r="A52" s="14">
        <v>44</v>
      </c>
      <c r="B52" s="5"/>
      <c r="C52" s="104">
        <f>'[3]MASCULINO'!S53</f>
        <v>57</v>
      </c>
      <c r="D52" s="27" t="str">
        <f>'[2]NUMERACÃO MASCULINO'!E48</f>
        <v>44.Eduardo José dos Santos Leal</v>
      </c>
      <c r="E52" s="32" t="str">
        <f>'[2]NUMERACÃO MASCULINO'!F48</f>
        <v>CLUPESIL - BA</v>
      </c>
      <c r="F52" s="21">
        <f>'[2]NUMERACÃO MASCULINO'!G48</f>
        <v>0</v>
      </c>
      <c r="G52" s="22">
        <v>0.614</v>
      </c>
      <c r="H52" s="22">
        <v>0.14</v>
      </c>
      <c r="I52" s="26">
        <f t="shared" si="6"/>
        <v>614</v>
      </c>
      <c r="J52" s="35">
        <f t="shared" si="1"/>
        <v>29</v>
      </c>
      <c r="K52" s="13">
        <f t="shared" si="2"/>
        <v>51.1326</v>
      </c>
      <c r="L52" s="17">
        <f t="shared" si="3"/>
        <v>614.0000000614014</v>
      </c>
      <c r="M52" s="32"/>
      <c r="N52" s="33">
        <f t="shared" si="4"/>
        <v>614.0061539999999</v>
      </c>
      <c r="O52" s="139"/>
      <c r="P52" s="36"/>
      <c r="Q52" s="37"/>
      <c r="R52" s="37"/>
    </row>
    <row r="53" spans="1:18" s="6" customFormat="1" ht="31.5" customHeight="1" thickBot="1">
      <c r="A53" s="14">
        <v>45</v>
      </c>
      <c r="B53" s="5"/>
      <c r="C53" s="104">
        <f>'[3]MASCULINO'!S54</f>
        <v>12</v>
      </c>
      <c r="D53" s="18" t="str">
        <f>'[2]NUMERACÃO MASCULINO'!E49</f>
        <v>45.Johnny Cleber Silva Menezes</v>
      </c>
      <c r="E53" s="32" t="str">
        <f>'[2]NUMERACÃO MASCULINO'!F49</f>
        <v>CLUPESIL - BA</v>
      </c>
      <c r="F53" s="21">
        <f>'[2]NUMERACÃO MASCULINO'!G49</f>
        <v>0</v>
      </c>
      <c r="G53" s="22">
        <v>0.565</v>
      </c>
      <c r="H53" s="22">
        <v>0.204</v>
      </c>
      <c r="I53" s="26">
        <f t="shared" si="6"/>
        <v>565</v>
      </c>
      <c r="J53" s="35">
        <f t="shared" si="1"/>
        <v>32</v>
      </c>
      <c r="K53" s="13">
        <f t="shared" si="2"/>
        <v>48.1176</v>
      </c>
      <c r="L53" s="17">
        <f t="shared" si="3"/>
        <v>565.000000056502</v>
      </c>
      <c r="M53" s="32"/>
      <c r="N53" s="33">
        <f t="shared" si="4"/>
        <v>565.0056704</v>
      </c>
      <c r="O53" s="139"/>
      <c r="P53" s="36"/>
      <c r="Q53" s="37"/>
      <c r="R53" s="37"/>
    </row>
    <row r="54" spans="1:18" s="6" customFormat="1" ht="31.5" customHeight="1" thickBot="1">
      <c r="A54" s="14">
        <v>46</v>
      </c>
      <c r="B54" s="5"/>
      <c r="C54" s="104">
        <f>'[3]MASCULINO'!S55</f>
        <v>30</v>
      </c>
      <c r="D54" s="20" t="str">
        <f>'[2]NUMERACÃO MASCULINO'!E50</f>
        <v>46.Paulo Sergio Nascimento Guedes</v>
      </c>
      <c r="E54" s="32" t="str">
        <f>'[2]NUMERACÃO MASCULINO'!F50</f>
        <v>CLUPESIL - BA</v>
      </c>
      <c r="F54" s="21">
        <f>'[2]NUMERACÃO MASCULINO'!G50</f>
        <v>0</v>
      </c>
      <c r="G54" s="22">
        <v>0.505</v>
      </c>
      <c r="H54" s="22">
        <v>0.168</v>
      </c>
      <c r="I54" s="26">
        <f t="shared" si="6"/>
        <v>505</v>
      </c>
      <c r="J54" s="35">
        <f t="shared" si="1"/>
        <v>38</v>
      </c>
      <c r="K54" s="13">
        <f t="shared" si="2"/>
        <v>42.0903</v>
      </c>
      <c r="L54" s="17">
        <f t="shared" si="3"/>
        <v>505.0000000505017</v>
      </c>
      <c r="M54" s="32"/>
      <c r="N54" s="33">
        <f t="shared" si="4"/>
        <v>505.0050668</v>
      </c>
      <c r="O54" s="139"/>
      <c r="P54" s="36"/>
      <c r="Q54" s="37"/>
      <c r="R54" s="37"/>
    </row>
    <row r="55" spans="1:18" s="6" customFormat="1" ht="31.5" customHeight="1" thickBot="1">
      <c r="A55" s="14">
        <v>47</v>
      </c>
      <c r="B55" s="5"/>
      <c r="C55" s="104">
        <f>'[3]MASCULINO'!S56</f>
        <v>1</v>
      </c>
      <c r="D55" s="28" t="str">
        <f>'[2]NUMERACÃO MASCULINO'!E51</f>
        <v>47.Thiago Carvalho Santos</v>
      </c>
      <c r="E55" s="32" t="str">
        <f>'[2]NUMERACÃO MASCULINO'!F51</f>
        <v>CLUPESIL - BA</v>
      </c>
      <c r="F55" s="21">
        <f>'[2]NUMERACÃO MASCULINO'!G51</f>
        <v>0</v>
      </c>
      <c r="G55" s="22">
        <v>1.823</v>
      </c>
      <c r="H55" s="22">
        <v>0.557</v>
      </c>
      <c r="I55" s="26">
        <f t="shared" si="6"/>
        <v>1823</v>
      </c>
      <c r="J55" s="35">
        <f t="shared" si="1"/>
        <v>3</v>
      </c>
      <c r="K55" s="13">
        <f t="shared" si="2"/>
        <v>77.3003</v>
      </c>
      <c r="L55" s="17">
        <f t="shared" si="3"/>
        <v>1823.0000001823055</v>
      </c>
      <c r="M55" s="32"/>
      <c r="N55" s="33">
        <f t="shared" si="4"/>
        <v>1823.0182857</v>
      </c>
      <c r="O55" s="139"/>
      <c r="P55" s="36"/>
      <c r="Q55" s="37"/>
      <c r="R55" s="37"/>
    </row>
    <row r="56" spans="1:18" s="6" customFormat="1" ht="31.5" customHeight="1" thickBot="1">
      <c r="A56" s="14">
        <v>48</v>
      </c>
      <c r="B56" s="5"/>
      <c r="C56" s="104">
        <f>'[3]MASCULINO'!S57</f>
        <v>16</v>
      </c>
      <c r="D56" s="20" t="str">
        <f>'[2]NUMERACÃO MASCULINO'!E52</f>
        <v>48.Armando Jorge Araujo Alencar</v>
      </c>
      <c r="E56" s="32" t="str">
        <f>'[2]NUMERACÃO MASCULINO'!F52</f>
        <v>COPA - PE</v>
      </c>
      <c r="F56" s="21">
        <f>'[2]NUMERACÃO MASCULINO'!G52</f>
        <v>0</v>
      </c>
      <c r="G56" s="22">
        <v>0.306</v>
      </c>
      <c r="H56" s="22">
        <v>0.186</v>
      </c>
      <c r="I56" s="26">
        <f t="shared" si="6"/>
        <v>306</v>
      </c>
      <c r="J56" s="35">
        <f t="shared" si="1"/>
        <v>52</v>
      </c>
      <c r="K56" s="13">
        <f t="shared" si="2"/>
        <v>28.0406</v>
      </c>
      <c r="L56" s="17">
        <f t="shared" si="3"/>
        <v>306.0000000306019</v>
      </c>
      <c r="M56" s="32"/>
      <c r="N56" s="33">
        <f t="shared" si="4"/>
        <v>306.0030786</v>
      </c>
      <c r="O56" s="139"/>
      <c r="P56" s="36"/>
      <c r="Q56" s="37"/>
      <c r="R56" s="37"/>
    </row>
    <row r="57" spans="1:18" s="6" customFormat="1" ht="31.5" customHeight="1" thickBot="1">
      <c r="A57" s="14">
        <v>49</v>
      </c>
      <c r="B57" s="5"/>
      <c r="C57" s="104">
        <f>'[3]MASCULINO'!S58</f>
        <v>23</v>
      </c>
      <c r="D57" s="28" t="str">
        <f>'[2]NUMERACÃO MASCULINO'!E53</f>
        <v>49.Delson Francisco Pereira</v>
      </c>
      <c r="E57" s="32" t="str">
        <f>'[2]NUMERACÃO MASCULINO'!F53</f>
        <v>COPA - PE</v>
      </c>
      <c r="F57" s="21">
        <f>'[2]NUMERACÃO MASCULINO'!G53</f>
        <v>0</v>
      </c>
      <c r="G57" s="22"/>
      <c r="H57" s="22"/>
      <c r="I57" s="26"/>
      <c r="J57" s="35" t="s">
        <v>27</v>
      </c>
      <c r="K57" s="13"/>
      <c r="L57" s="17">
        <f t="shared" si="3"/>
        <v>0</v>
      </c>
      <c r="M57" s="32"/>
      <c r="N57" s="33">
        <f t="shared" si="4"/>
        <v>0</v>
      </c>
      <c r="O57" s="139"/>
      <c r="P57" s="36"/>
      <c r="Q57" s="37"/>
      <c r="R57" s="37"/>
    </row>
    <row r="58" spans="1:18" s="6" customFormat="1" ht="31.5" customHeight="1" thickBot="1">
      <c r="A58" s="14">
        <v>50</v>
      </c>
      <c r="B58" s="5"/>
      <c r="C58" s="104">
        <f>'[3]MASCULINO'!S59</f>
        <v>59</v>
      </c>
      <c r="D58" s="20" t="str">
        <f>'[2]NUMERACÃO MASCULINO'!E54</f>
        <v>50.Fabien Sergio Brito de Carvalho</v>
      </c>
      <c r="E58" s="32" t="str">
        <f>'[2]NUMERACÃO MASCULINO'!F54</f>
        <v>COPA - PE</v>
      </c>
      <c r="F58" s="21">
        <f>'[2]NUMERACÃO MASCULINO'!G54</f>
        <v>0</v>
      </c>
      <c r="G58" s="22">
        <v>0.596</v>
      </c>
      <c r="H58" s="22">
        <v>0.165</v>
      </c>
      <c r="I58" s="26">
        <f t="shared" si="6"/>
        <v>596</v>
      </c>
      <c r="J58" s="35">
        <f t="shared" si="1"/>
        <v>31</v>
      </c>
      <c r="K58" s="13">
        <f t="shared" si="2"/>
        <v>49.1225</v>
      </c>
      <c r="L58" s="17">
        <f t="shared" si="3"/>
        <v>596.0000000596017</v>
      </c>
      <c r="M58" s="32"/>
      <c r="N58" s="33">
        <f t="shared" si="4"/>
        <v>596.0059765</v>
      </c>
      <c r="O58" s="139"/>
      <c r="P58" s="36"/>
      <c r="Q58" s="37"/>
      <c r="R58" s="37"/>
    </row>
    <row r="59" spans="1:18" s="6" customFormat="1" ht="31.5" customHeight="1" thickBot="1">
      <c r="A59" s="14">
        <v>51</v>
      </c>
      <c r="B59" s="5"/>
      <c r="C59" s="104">
        <f>'[3]MASCULINO'!S60</f>
        <v>62</v>
      </c>
      <c r="D59" s="18" t="str">
        <f>'[2]NUMERACÃO MASCULINO'!E55</f>
        <v>51.Flavio Henrique Diniz Cavalcante</v>
      </c>
      <c r="E59" s="32" t="str">
        <f>'[2]NUMERACÃO MASCULINO'!F55</f>
        <v>COPA - PE</v>
      </c>
      <c r="F59" s="21">
        <f>'[2]NUMERACÃO MASCULINO'!G55</f>
        <v>0</v>
      </c>
      <c r="G59" s="22">
        <v>0.769</v>
      </c>
      <c r="H59" s="22">
        <v>0.18</v>
      </c>
      <c r="I59" s="26">
        <f t="shared" si="6"/>
        <v>769</v>
      </c>
      <c r="J59" s="35">
        <f t="shared" si="1"/>
        <v>20</v>
      </c>
      <c r="K59" s="13">
        <f t="shared" si="2"/>
        <v>60.183</v>
      </c>
      <c r="L59" s="17">
        <f t="shared" si="3"/>
        <v>769.0000000769019</v>
      </c>
      <c r="M59" s="32"/>
      <c r="N59" s="33">
        <f t="shared" si="4"/>
        <v>769.007708</v>
      </c>
      <c r="O59" s="139"/>
      <c r="P59" s="36"/>
      <c r="Q59" s="37"/>
      <c r="R59" s="37"/>
    </row>
    <row r="60" spans="1:18" s="6" customFormat="1" ht="31.5" customHeight="1" thickBot="1">
      <c r="A60" s="14">
        <v>52</v>
      </c>
      <c r="B60" s="5"/>
      <c r="C60" s="104">
        <f>'[3]MASCULINO'!S61</f>
        <v>76</v>
      </c>
      <c r="D60" s="18" t="str">
        <f>'[2]NUMERACÃO MASCULINO'!E56</f>
        <v>52.Gleidson Jose Pereira de Souza</v>
      </c>
      <c r="E60" s="32" t="str">
        <f>'[2]NUMERACÃO MASCULINO'!F56</f>
        <v>COPA - PE</v>
      </c>
      <c r="F60" s="21">
        <f>'[2]NUMERACÃO MASCULINO'!G56</f>
        <v>0</v>
      </c>
      <c r="G60" s="22">
        <v>0.222</v>
      </c>
      <c r="H60" s="22">
        <v>0.104</v>
      </c>
      <c r="I60" s="26">
        <f t="shared" si="6"/>
        <v>222</v>
      </c>
      <c r="J60" s="35">
        <f t="shared" si="1"/>
        <v>57</v>
      </c>
      <c r="K60" s="13">
        <f t="shared" si="2"/>
        <v>23.0276</v>
      </c>
      <c r="L60" s="17">
        <f t="shared" si="3"/>
        <v>222.00000002220105</v>
      </c>
      <c r="M60" s="32"/>
      <c r="N60" s="33">
        <f t="shared" si="4"/>
        <v>222.0022304</v>
      </c>
      <c r="O60" s="139"/>
      <c r="P60" s="36"/>
      <c r="Q60" s="37"/>
      <c r="R60" s="37"/>
    </row>
    <row r="61" spans="1:18" s="6" customFormat="1" ht="31.5" customHeight="1" thickBot="1">
      <c r="A61" s="14">
        <v>53</v>
      </c>
      <c r="B61" s="5"/>
      <c r="C61" s="104">
        <f>'[3]MASCULINO'!S62</f>
        <v>65</v>
      </c>
      <c r="D61" s="18" t="str">
        <f>'[2]NUMERACÃO MASCULINO'!E57</f>
        <v>53.Hermes Cristo Cunha Neto</v>
      </c>
      <c r="E61" s="32" t="str">
        <f>'[2]NUMERACÃO MASCULINO'!F57</f>
        <v>COPA - PE</v>
      </c>
      <c r="F61" s="21">
        <f>'[2]NUMERACÃO MASCULINO'!G57</f>
        <v>0</v>
      </c>
      <c r="G61" s="22">
        <v>0.224</v>
      </c>
      <c r="H61" s="22">
        <v>0.169</v>
      </c>
      <c r="I61" s="26">
        <f t="shared" si="6"/>
        <v>224</v>
      </c>
      <c r="J61" s="35">
        <f t="shared" si="1"/>
        <v>56</v>
      </c>
      <c r="K61" s="13">
        <f t="shared" si="2"/>
        <v>24.03</v>
      </c>
      <c r="L61" s="17">
        <f t="shared" si="3"/>
        <v>224.00000002240168</v>
      </c>
      <c r="M61" s="32"/>
      <c r="N61" s="33">
        <f t="shared" si="4"/>
        <v>224.0022569</v>
      </c>
      <c r="O61" s="139"/>
      <c r="P61" s="36"/>
      <c r="Q61" s="37"/>
      <c r="R61" s="37"/>
    </row>
    <row r="62" spans="1:18" s="6" customFormat="1" ht="31.5" customHeight="1">
      <c r="A62" s="14">
        <v>54</v>
      </c>
      <c r="B62" s="5"/>
      <c r="C62" s="106">
        <f>'[3]MASCULINO'!S63</f>
        <v>72</v>
      </c>
      <c r="D62" s="107" t="str">
        <f>'[2]NUMERACÃO MASCULINO'!E58</f>
        <v>54.Hugo Humberto Monteiro Dobroes</v>
      </c>
      <c r="E62" s="108" t="str">
        <f>'[2]NUMERACÃO MASCULINO'!F58</f>
        <v>COPA - PE</v>
      </c>
      <c r="F62" s="109">
        <f>'[2]NUMERACÃO MASCULINO'!G58</f>
        <v>0</v>
      </c>
      <c r="G62" s="94">
        <v>1.235</v>
      </c>
      <c r="H62" s="94">
        <v>0.268</v>
      </c>
      <c r="I62" s="110">
        <f t="shared" si="6"/>
        <v>1235</v>
      </c>
      <c r="J62" s="111">
        <f t="shared" si="1"/>
        <v>7</v>
      </c>
      <c r="K62" s="112">
        <f t="shared" si="2"/>
        <v>73.2701</v>
      </c>
      <c r="L62" s="113">
        <f t="shared" si="3"/>
        <v>1235.0000001235028</v>
      </c>
      <c r="M62" s="108"/>
      <c r="N62" s="114">
        <f t="shared" si="4"/>
        <v>1235.0123767999999</v>
      </c>
      <c r="O62" s="139"/>
      <c r="P62" s="36"/>
      <c r="Q62" s="37"/>
      <c r="R62" s="37"/>
    </row>
    <row r="63" spans="1:18" s="6" customFormat="1" ht="31.5" customHeight="1">
      <c r="A63" s="14">
        <v>55</v>
      </c>
      <c r="B63" s="5"/>
      <c r="C63" s="104">
        <f>'[3]MASCULINO'!S64</f>
        <v>4</v>
      </c>
      <c r="D63" s="18" t="str">
        <f>'[2]NUMERACÃO MASCULINO'!E59</f>
        <v>55.Jose Francisco da Silva</v>
      </c>
      <c r="E63" s="32" t="str">
        <f>'[2]NUMERACÃO MASCULINO'!F59</f>
        <v>COPA - PE</v>
      </c>
      <c r="F63" s="21">
        <f>'[2]NUMERACÃO MASCULINO'!G59</f>
        <v>0</v>
      </c>
      <c r="G63" s="22"/>
      <c r="H63" s="22"/>
      <c r="I63" s="26"/>
      <c r="J63" s="119" t="s">
        <v>27</v>
      </c>
      <c r="K63" s="120"/>
      <c r="L63" s="121">
        <f t="shared" si="3"/>
        <v>0</v>
      </c>
      <c r="M63" s="32"/>
      <c r="N63" s="33">
        <f t="shared" si="4"/>
        <v>0</v>
      </c>
      <c r="O63" s="139"/>
      <c r="P63" s="36"/>
      <c r="Q63" s="37"/>
      <c r="R63" s="37"/>
    </row>
    <row r="64" spans="1:18" s="6" customFormat="1" ht="31.5" customHeight="1">
      <c r="A64" s="14">
        <v>56</v>
      </c>
      <c r="B64" s="5"/>
      <c r="C64" s="104">
        <f>'[3]MASCULINO'!S65</f>
        <v>25</v>
      </c>
      <c r="D64" s="18" t="str">
        <f>'[2]NUMERACÃO MASCULINO'!E60</f>
        <v>56.Arthur Albuquerque de Souza</v>
      </c>
      <c r="E64" s="32" t="str">
        <f>'[2]NUMERACÃO MASCULINO'!F60</f>
        <v>PELICANO - CE</v>
      </c>
      <c r="F64" s="21">
        <f>'[2]NUMERACÃO MASCULINO'!G60</f>
        <v>0</v>
      </c>
      <c r="G64" s="22">
        <v>0.812</v>
      </c>
      <c r="H64" s="22">
        <v>0.195</v>
      </c>
      <c r="I64" s="26">
        <f t="shared" si="6"/>
        <v>812</v>
      </c>
      <c r="J64" s="119">
        <f t="shared" si="1"/>
        <v>18</v>
      </c>
      <c r="K64" s="120">
        <f t="shared" si="2"/>
        <v>62.1953</v>
      </c>
      <c r="L64" s="121">
        <f t="shared" si="3"/>
        <v>812.000000081202</v>
      </c>
      <c r="M64" s="32"/>
      <c r="N64" s="33">
        <f t="shared" si="4"/>
        <v>812.0081395</v>
      </c>
      <c r="O64" s="139"/>
      <c r="P64" s="36"/>
      <c r="Q64" s="37"/>
      <c r="R64" s="37"/>
    </row>
    <row r="65" spans="1:18" s="6" customFormat="1" ht="31.5" customHeight="1">
      <c r="A65" s="14">
        <v>57</v>
      </c>
      <c r="B65" s="5"/>
      <c r="C65" s="104">
        <f>'[3]MASCULINO'!S66</f>
        <v>36</v>
      </c>
      <c r="D65" s="20" t="str">
        <f>'[2]NUMERACÃO MASCULINO'!E61</f>
        <v>57.Ednaldo do Nascmento Ribeiro</v>
      </c>
      <c r="E65" s="32" t="str">
        <f>'[2]NUMERACÃO MASCULINO'!F61</f>
        <v>PELICANO - CE</v>
      </c>
      <c r="F65" s="21">
        <f>'[2]NUMERACÃO MASCULINO'!G61</f>
        <v>0</v>
      </c>
      <c r="G65" s="22">
        <v>0.314</v>
      </c>
      <c r="H65" s="22">
        <v>0.172</v>
      </c>
      <c r="I65" s="26">
        <f t="shared" si="6"/>
        <v>314</v>
      </c>
      <c r="J65" s="119">
        <f t="shared" si="1"/>
        <v>51</v>
      </c>
      <c r="K65" s="120">
        <f t="shared" si="2"/>
        <v>29.0435</v>
      </c>
      <c r="L65" s="121">
        <f t="shared" si="3"/>
        <v>314.0000000314017</v>
      </c>
      <c r="M65" s="32"/>
      <c r="N65" s="33">
        <f t="shared" si="4"/>
        <v>314.0031572</v>
      </c>
      <c r="O65" s="139"/>
      <c r="P65" s="36"/>
      <c r="Q65" s="37"/>
      <c r="R65" s="37"/>
    </row>
    <row r="66" spans="1:18" s="6" customFormat="1" ht="31.5" customHeight="1" thickBot="1">
      <c r="A66" s="14">
        <v>58</v>
      </c>
      <c r="B66" s="5"/>
      <c r="C66" s="103">
        <f>'[3]MASCULINO'!S67</f>
        <v>41</v>
      </c>
      <c r="D66" s="27" t="str">
        <f>'[2]NUMERACÃO MASCULINO'!E62</f>
        <v>58.Eduardo Demes da Cruz</v>
      </c>
      <c r="E66" s="97" t="str">
        <f>'[2]NUMERACÃO MASCULINO'!F62</f>
        <v>PELICANO - CE</v>
      </c>
      <c r="F66" s="115">
        <f>'[2]NUMERACÃO MASCULINO'!G62</f>
        <v>0</v>
      </c>
      <c r="G66" s="95">
        <v>0.96</v>
      </c>
      <c r="H66" s="95">
        <v>0.181</v>
      </c>
      <c r="I66" s="116">
        <f t="shared" si="6"/>
        <v>960</v>
      </c>
      <c r="J66" s="35">
        <f t="shared" si="1"/>
        <v>12</v>
      </c>
      <c r="K66" s="13">
        <f t="shared" si="2"/>
        <v>68.2346</v>
      </c>
      <c r="L66" s="117">
        <f t="shared" si="3"/>
        <v>960.0000000960018</v>
      </c>
      <c r="M66" s="97"/>
      <c r="N66" s="118">
        <f t="shared" si="4"/>
        <v>960.0096181</v>
      </c>
      <c r="O66" s="139"/>
      <c r="P66" s="36"/>
      <c r="Q66" s="37"/>
      <c r="R66" s="37"/>
    </row>
    <row r="67" spans="1:18" s="6" customFormat="1" ht="31.5" customHeight="1" thickBot="1">
      <c r="A67" s="14">
        <v>59</v>
      </c>
      <c r="B67" s="5"/>
      <c r="C67" s="104">
        <f>'[3]MASCULINO'!S68</f>
        <v>51</v>
      </c>
      <c r="D67" s="18" t="str">
        <f>'[2]NUMERACÃO MASCULINO'!E63</f>
        <v>59.Edivaldo Andrade de Carvalho Lemos</v>
      </c>
      <c r="E67" s="32" t="str">
        <f>'[2]NUMERACÃO MASCULINO'!F63</f>
        <v>PELICANO - CE</v>
      </c>
      <c r="F67" s="21">
        <f>'[2]NUMERACÃO MASCULINO'!G63</f>
        <v>0</v>
      </c>
      <c r="G67" s="22"/>
      <c r="H67" s="22"/>
      <c r="I67" s="26"/>
      <c r="J67" s="35" t="s">
        <v>27</v>
      </c>
      <c r="K67" s="13"/>
      <c r="L67" s="17">
        <f t="shared" si="3"/>
        <v>0</v>
      </c>
      <c r="M67" s="32"/>
      <c r="N67" s="33">
        <f t="shared" si="4"/>
        <v>0</v>
      </c>
      <c r="O67" s="139"/>
      <c r="P67" s="36"/>
      <c r="Q67" s="37"/>
      <c r="R67" s="37"/>
    </row>
    <row r="68" spans="1:18" s="6" customFormat="1" ht="31.5" customHeight="1" thickBot="1">
      <c r="A68" s="14">
        <v>60</v>
      </c>
      <c r="B68" s="5"/>
      <c r="C68" s="104">
        <f>'[3]MASCULINO'!S69</f>
        <v>71</v>
      </c>
      <c r="D68" s="20" t="str">
        <f>'[2]NUMERACÃO MASCULINO'!E64</f>
        <v>60.Esley Abreu Damasceno</v>
      </c>
      <c r="E68" s="32" t="str">
        <f>'[2]NUMERACÃO MASCULINO'!F64</f>
        <v>PELICANO - CE</v>
      </c>
      <c r="F68" s="21">
        <f>'[2]NUMERACÃO MASCULINO'!G64</f>
        <v>0</v>
      </c>
      <c r="G68" s="22">
        <v>0.466</v>
      </c>
      <c r="H68" s="22">
        <v>0.103</v>
      </c>
      <c r="I68" s="26">
        <f t="shared" si="6"/>
        <v>466</v>
      </c>
      <c r="J68" s="35">
        <f t="shared" si="1"/>
        <v>41</v>
      </c>
      <c r="K68" s="13">
        <f t="shared" si="2"/>
        <v>39.078</v>
      </c>
      <c r="L68" s="17">
        <f t="shared" si="3"/>
        <v>466.00000004660103</v>
      </c>
      <c r="M68" s="32"/>
      <c r="N68" s="33">
        <f t="shared" si="4"/>
        <v>466.0046703</v>
      </c>
      <c r="O68" s="139"/>
      <c r="P68" s="36"/>
      <c r="Q68" s="37"/>
      <c r="R68" s="37"/>
    </row>
    <row r="69" spans="1:18" s="6" customFormat="1" ht="31.5" customHeight="1" thickBot="1">
      <c r="A69" s="14">
        <v>61</v>
      </c>
      <c r="B69" s="5"/>
      <c r="C69" s="104">
        <f>'[3]MASCULINO'!S70</f>
        <v>15</v>
      </c>
      <c r="D69" s="20" t="str">
        <f>'[2]NUMERACÃO MASCULINO'!E65</f>
        <v>61.Fabio Tadashi Tadokoro</v>
      </c>
      <c r="E69" s="32" t="str">
        <f>'[2]NUMERACÃO MASCULINO'!F65</f>
        <v>PELICANO - CE</v>
      </c>
      <c r="F69" s="21">
        <f>'[2]NUMERACÃO MASCULINO'!G65</f>
        <v>0</v>
      </c>
      <c r="G69" s="22">
        <v>0.91</v>
      </c>
      <c r="H69" s="22">
        <v>0.197</v>
      </c>
      <c r="I69" s="26">
        <f t="shared" si="6"/>
        <v>910</v>
      </c>
      <c r="J69" s="35">
        <f t="shared" si="1"/>
        <v>14</v>
      </c>
      <c r="K69" s="13">
        <f t="shared" si="2"/>
        <v>66.2211</v>
      </c>
      <c r="L69" s="17">
        <f t="shared" si="3"/>
        <v>910.0000000910019</v>
      </c>
      <c r="M69" s="32"/>
      <c r="N69" s="33">
        <f t="shared" si="4"/>
        <v>910.0091197</v>
      </c>
      <c r="O69" s="139"/>
      <c r="P69" s="36"/>
      <c r="Q69" s="37"/>
      <c r="R69" s="37"/>
    </row>
    <row r="70" spans="1:18" s="6" customFormat="1" ht="31.5" customHeight="1" thickBot="1">
      <c r="A70" s="14">
        <v>62</v>
      </c>
      <c r="B70" s="5"/>
      <c r="C70" s="104">
        <f>'[3]MASCULINO'!S71</f>
        <v>18</v>
      </c>
      <c r="D70" s="20" t="str">
        <f>'[2]NUMERACÃO MASCULINO'!E66</f>
        <v>62.Fernando Henrique dos Santos Rocha</v>
      </c>
      <c r="E70" s="32" t="str">
        <f>'[2]NUMERACÃO MASCULINO'!F66</f>
        <v>PELICANO - CE</v>
      </c>
      <c r="F70" s="21">
        <f>'[2]NUMERACÃO MASCULINO'!G66</f>
        <v>0</v>
      </c>
      <c r="G70" s="22"/>
      <c r="H70" s="22"/>
      <c r="I70" s="26"/>
      <c r="J70" s="35" t="s">
        <v>27</v>
      </c>
      <c r="K70" s="13"/>
      <c r="L70" s="17">
        <f t="shared" si="3"/>
        <v>0</v>
      </c>
      <c r="M70" s="32"/>
      <c r="N70" s="33">
        <f t="shared" si="4"/>
        <v>0</v>
      </c>
      <c r="O70" s="139"/>
      <c r="P70" s="36"/>
      <c r="Q70" s="37"/>
      <c r="R70" s="37"/>
    </row>
    <row r="71" spans="1:18" s="6" customFormat="1" ht="31.5" customHeight="1" thickBot="1">
      <c r="A71" s="14">
        <v>63</v>
      </c>
      <c r="B71" s="5"/>
      <c r="C71" s="104">
        <f>'[3]MASCULINO'!S72</f>
        <v>75</v>
      </c>
      <c r="D71" s="18" t="str">
        <f>'[2]NUMERACÃO MASCULINO'!E67</f>
        <v>63.Fernando Lucas Lisboa Landin</v>
      </c>
      <c r="E71" s="32" t="str">
        <f>'[2]NUMERACÃO MASCULINO'!F67</f>
        <v>PELICANO - CE</v>
      </c>
      <c r="F71" s="21">
        <f>'[2]NUMERACÃO MASCULINO'!G67</f>
        <v>0</v>
      </c>
      <c r="G71" s="22">
        <v>0.129</v>
      </c>
      <c r="H71" s="22">
        <v>0.129</v>
      </c>
      <c r="I71" s="26">
        <f t="shared" si="6"/>
        <v>129</v>
      </c>
      <c r="J71" s="35">
        <f t="shared" si="1"/>
        <v>63</v>
      </c>
      <c r="K71" s="13">
        <f t="shared" si="2"/>
        <v>17.0153</v>
      </c>
      <c r="L71" s="17">
        <f t="shared" si="3"/>
        <v>129.00000001290127</v>
      </c>
      <c r="M71" s="32"/>
      <c r="N71" s="33">
        <f t="shared" si="4"/>
        <v>129.0013029</v>
      </c>
      <c r="O71" s="139"/>
      <c r="P71" s="36"/>
      <c r="Q71" s="37"/>
      <c r="R71" s="37"/>
    </row>
    <row r="72" spans="1:18" s="6" customFormat="1" ht="31.5" customHeight="1" thickBot="1">
      <c r="A72" s="14">
        <v>64</v>
      </c>
      <c r="B72" s="5"/>
      <c r="C72" s="104">
        <f>'[3]MASCULINO'!S73</f>
        <v>37</v>
      </c>
      <c r="D72" s="18" t="str">
        <f>'[2]NUMERACÃO MASCULINO'!E68</f>
        <v>64.Francisco Edilson Modesto de Souza</v>
      </c>
      <c r="E72" s="32" t="str">
        <f>'[2]NUMERACÃO MASCULINO'!F68</f>
        <v>PELICANO - CE</v>
      </c>
      <c r="F72" s="21">
        <f>'[2]NUMERACÃO MASCULINO'!G68</f>
        <v>0</v>
      </c>
      <c r="G72" s="22"/>
      <c r="H72" s="22"/>
      <c r="I72" s="26"/>
      <c r="J72" s="35" t="s">
        <v>27</v>
      </c>
      <c r="K72" s="13"/>
      <c r="L72" s="17">
        <f t="shared" si="3"/>
        <v>0</v>
      </c>
      <c r="M72" s="32"/>
      <c r="N72" s="33">
        <f t="shared" si="4"/>
        <v>0</v>
      </c>
      <c r="O72" s="139"/>
      <c r="P72" s="36"/>
      <c r="Q72" s="37"/>
      <c r="R72" s="37"/>
    </row>
    <row r="73" spans="1:18" s="6" customFormat="1" ht="31.5" customHeight="1" thickBot="1">
      <c r="A73" s="14">
        <v>65</v>
      </c>
      <c r="B73" s="5"/>
      <c r="C73" s="104">
        <f>'[3]MASCULINO'!S74</f>
        <v>48</v>
      </c>
      <c r="D73" s="27" t="str">
        <f>'[2]NUMERACÃO MASCULINO'!E69</f>
        <v>65.Francisco Wagner de Castro Góis</v>
      </c>
      <c r="E73" s="32" t="str">
        <f>'[2]NUMERACÃO MASCULINO'!F69</f>
        <v>PELICANO - CE</v>
      </c>
      <c r="F73" s="21">
        <f>'[2]NUMERACÃO MASCULINO'!G69</f>
        <v>0</v>
      </c>
      <c r="G73" s="22">
        <v>0.723</v>
      </c>
      <c r="H73" s="22">
        <v>0.192</v>
      </c>
      <c r="I73" s="26">
        <f t="shared" si="6"/>
        <v>723</v>
      </c>
      <c r="J73" s="35">
        <f t="shared" si="1"/>
        <v>22</v>
      </c>
      <c r="K73" s="13">
        <f t="shared" si="2"/>
        <v>58.1711</v>
      </c>
      <c r="L73" s="17">
        <f t="shared" si="3"/>
        <v>723.000000072302</v>
      </c>
      <c r="M73" s="32"/>
      <c r="N73" s="33">
        <f t="shared" si="4"/>
        <v>723.0072492</v>
      </c>
      <c r="O73" s="139"/>
      <c r="P73" s="36"/>
      <c r="Q73" s="37"/>
      <c r="R73" s="37"/>
    </row>
    <row r="74" spans="1:18" s="6" customFormat="1" ht="31.5" customHeight="1" thickBot="1">
      <c r="A74" s="14">
        <v>66</v>
      </c>
      <c r="B74" s="5"/>
      <c r="C74" s="104">
        <f>'[3]MASCULINO'!S75</f>
        <v>56</v>
      </c>
      <c r="D74" s="18" t="str">
        <f>'[2]NUMERACÃO MASCULINO'!E70</f>
        <v>66.Fred Wilkson Rebouças da Silva</v>
      </c>
      <c r="E74" s="32" t="str">
        <f>'[2]NUMERACÃO MASCULINO'!F70</f>
        <v>PELICANO - CE</v>
      </c>
      <c r="F74" s="21">
        <f>'[2]NUMERACÃO MASCULINO'!G70</f>
        <v>0</v>
      </c>
      <c r="G74" s="22"/>
      <c r="H74" s="22"/>
      <c r="I74" s="26"/>
      <c r="J74" s="35" t="s">
        <v>27</v>
      </c>
      <c r="K74" s="13"/>
      <c r="L74" s="17">
        <f aca="true" t="shared" si="7" ref="L74:L87">SUM(I74+F74/100+G74/10000000+H74/100000000000)</f>
        <v>0</v>
      </c>
      <c r="M74" s="32"/>
      <c r="N74" s="33">
        <f aca="true" t="shared" si="8" ref="N74:N87">SUM(I74+G74/100+H74/10000)</f>
        <v>0</v>
      </c>
      <c r="O74" s="139"/>
      <c r="P74" s="36"/>
      <c r="Q74" s="37"/>
      <c r="R74" s="37"/>
    </row>
    <row r="75" spans="1:18" s="6" customFormat="1" ht="31.5" customHeight="1" thickBot="1">
      <c r="A75" s="14">
        <v>67</v>
      </c>
      <c r="B75" s="5"/>
      <c r="C75" s="104">
        <f>'[3]MASCULINO'!S76</f>
        <v>63</v>
      </c>
      <c r="D75" s="18" t="str">
        <f>'[2]NUMERACÃO MASCULINO'!E71</f>
        <v>67.Guido Rabelo Nobre Júnior</v>
      </c>
      <c r="E75" s="32" t="str">
        <f>'[2]NUMERACÃO MASCULINO'!F71</f>
        <v>PELICANO - CE</v>
      </c>
      <c r="F75" s="21">
        <f>'[2]NUMERACÃO MASCULINO'!G71</f>
        <v>0</v>
      </c>
      <c r="G75" s="22">
        <v>0.042</v>
      </c>
      <c r="H75" s="22">
        <v>0.042</v>
      </c>
      <c r="I75" s="26">
        <f t="shared" si="6"/>
        <v>42</v>
      </c>
      <c r="J75" s="35">
        <f aca="true" t="shared" si="9" ref="J75:J87">IF(N75=0,0,RANK(N75,$N$9:$N$87,0))</f>
        <v>69</v>
      </c>
      <c r="K75" s="13">
        <f aca="true" t="shared" si="10" ref="K75:K87">IF(J75=0,0,$K$5-J75+1+(2*($K$5-J75+1)+($K$5-J75+1)*($K$5-J75))/20000)</f>
        <v>11.0066</v>
      </c>
      <c r="L75" s="17">
        <f t="shared" si="7"/>
        <v>42.000000004200416</v>
      </c>
      <c r="M75" s="32"/>
      <c r="N75" s="33">
        <f t="shared" si="8"/>
        <v>42.0004242</v>
      </c>
      <c r="O75" s="139"/>
      <c r="P75" s="36"/>
      <c r="Q75" s="37"/>
      <c r="R75" s="37"/>
    </row>
    <row r="76" spans="1:18" s="6" customFormat="1" ht="31.5" customHeight="1" thickBot="1">
      <c r="A76" s="14">
        <v>68</v>
      </c>
      <c r="B76" s="5"/>
      <c r="C76" s="104">
        <f>'[3]MASCULINO'!S77</f>
        <v>22</v>
      </c>
      <c r="D76" s="20" t="str">
        <f>'[2]NUMERACÃO MASCULINO'!E72</f>
        <v>68.Igor Demes</v>
      </c>
      <c r="E76" s="32" t="str">
        <f>'[2]NUMERACÃO MASCULINO'!F72</f>
        <v>PELICANO - CE</v>
      </c>
      <c r="F76" s="21">
        <f>'[2]NUMERACÃO MASCULINO'!G72</f>
        <v>0</v>
      </c>
      <c r="G76" s="22">
        <v>0.504</v>
      </c>
      <c r="H76" s="22">
        <v>0.19</v>
      </c>
      <c r="I76" s="26">
        <f t="shared" si="6"/>
        <v>504</v>
      </c>
      <c r="J76" s="35">
        <f t="shared" si="9"/>
        <v>39</v>
      </c>
      <c r="K76" s="13">
        <f t="shared" si="10"/>
        <v>41.0861</v>
      </c>
      <c r="L76" s="17">
        <f t="shared" si="7"/>
        <v>504.00000005040187</v>
      </c>
      <c r="M76" s="32"/>
      <c r="N76" s="33">
        <f t="shared" si="8"/>
        <v>504.005059</v>
      </c>
      <c r="O76" s="139"/>
      <c r="P76" s="36"/>
      <c r="Q76" s="37"/>
      <c r="R76" s="37"/>
    </row>
    <row r="77" spans="1:18" s="6" customFormat="1" ht="31.5" customHeight="1" thickBot="1">
      <c r="A77" s="14">
        <v>69</v>
      </c>
      <c r="B77" s="5"/>
      <c r="C77" s="104">
        <f>'[3]MASCULINO'!S78</f>
        <v>35</v>
      </c>
      <c r="D77" s="34" t="str">
        <f>'[2]NUMERACÃO MASCULINO'!E73</f>
        <v>69.João Vitor Feitosa R. Rebouças</v>
      </c>
      <c r="E77" s="32" t="str">
        <f>'[2]NUMERACÃO MASCULINO'!F73</f>
        <v>PELICANO - CE</v>
      </c>
      <c r="F77" s="21">
        <f>'[2]NUMERACÃO MASCULINO'!G73</f>
        <v>0</v>
      </c>
      <c r="G77" s="22">
        <v>0.301</v>
      </c>
      <c r="H77" s="22">
        <v>0.14</v>
      </c>
      <c r="I77" s="26">
        <f aca="true" t="shared" si="11" ref="I77:I87">G77*1000</f>
        <v>301</v>
      </c>
      <c r="J77" s="35">
        <f t="shared" si="9"/>
        <v>53</v>
      </c>
      <c r="K77" s="13">
        <f t="shared" si="10"/>
        <v>27.0378</v>
      </c>
      <c r="L77" s="17">
        <f t="shared" si="7"/>
        <v>301.00000003010143</v>
      </c>
      <c r="M77" s="32"/>
      <c r="N77" s="33">
        <f t="shared" si="8"/>
        <v>301.00302400000004</v>
      </c>
      <c r="O77" s="139"/>
      <c r="P77" s="36"/>
      <c r="Q77" s="37"/>
      <c r="R77" s="37"/>
    </row>
    <row r="78" spans="1:18" s="6" customFormat="1" ht="31.5" customHeight="1" thickBot="1">
      <c r="A78" s="14">
        <v>70</v>
      </c>
      <c r="B78" s="5"/>
      <c r="C78" s="104">
        <f>'[3]MASCULINO'!S79</f>
        <v>26</v>
      </c>
      <c r="D78" s="34" t="str">
        <f>'[2]NUMERACÃO MASCULINO'!E74</f>
        <v>70.José Vander Costa dos Santos</v>
      </c>
      <c r="E78" s="32" t="str">
        <f>'[2]NUMERACÃO MASCULINO'!F74</f>
        <v>PELICANO - CE</v>
      </c>
      <c r="F78" s="21">
        <f>'[2]NUMERACÃO MASCULINO'!G74</f>
        <v>0</v>
      </c>
      <c r="G78" s="22">
        <v>0.771</v>
      </c>
      <c r="H78" s="22">
        <v>0.2</v>
      </c>
      <c r="I78" s="26">
        <f t="shared" si="11"/>
        <v>771</v>
      </c>
      <c r="J78" s="35">
        <f t="shared" si="9"/>
        <v>19</v>
      </c>
      <c r="K78" s="13">
        <f t="shared" si="10"/>
        <v>61.1891</v>
      </c>
      <c r="L78" s="17">
        <f t="shared" si="7"/>
        <v>771.0000000771021</v>
      </c>
      <c r="M78" s="32"/>
      <c r="N78" s="33">
        <f t="shared" si="8"/>
        <v>771.0077299999999</v>
      </c>
      <c r="O78" s="139"/>
      <c r="P78" s="36"/>
      <c r="Q78" s="37"/>
      <c r="R78" s="37"/>
    </row>
    <row r="79" spans="1:18" s="6" customFormat="1" ht="31.5" customHeight="1" thickBot="1">
      <c r="A79" s="14">
        <v>71</v>
      </c>
      <c r="B79" s="5"/>
      <c r="C79" s="104">
        <f>'[3]MASCULINO'!S80</f>
        <v>24</v>
      </c>
      <c r="D79" s="34" t="str">
        <f>'[2]NUMERACÃO MASCULINO'!E75</f>
        <v>71.Márcio André Cavalcante Moreira</v>
      </c>
      <c r="E79" s="32" t="str">
        <f>'[2]NUMERACÃO MASCULINO'!F75</f>
        <v>PELICANO - CE</v>
      </c>
      <c r="F79" s="21">
        <f>'[2]NUMERACÃO MASCULINO'!G75</f>
        <v>0</v>
      </c>
      <c r="G79" s="22">
        <v>1.668</v>
      </c>
      <c r="H79" s="22">
        <v>0.173</v>
      </c>
      <c r="I79" s="26">
        <f t="shared" si="11"/>
        <v>1668</v>
      </c>
      <c r="J79" s="35">
        <f t="shared" si="9"/>
        <v>5</v>
      </c>
      <c r="K79" s="13">
        <f t="shared" si="10"/>
        <v>75.285</v>
      </c>
      <c r="L79" s="17">
        <f t="shared" si="7"/>
        <v>1668.0000001668018</v>
      </c>
      <c r="M79" s="32"/>
      <c r="N79" s="33">
        <f t="shared" si="8"/>
        <v>1668.0166973</v>
      </c>
      <c r="O79" s="139"/>
      <c r="P79" s="36"/>
      <c r="Q79" s="37"/>
      <c r="R79" s="37"/>
    </row>
    <row r="80" spans="1:18" s="6" customFormat="1" ht="31.5" customHeight="1" thickBot="1">
      <c r="A80" s="14">
        <v>72</v>
      </c>
      <c r="B80" s="5"/>
      <c r="C80" s="104">
        <f>'[3]MASCULINO'!S81</f>
        <v>55</v>
      </c>
      <c r="D80" s="34" t="str">
        <f>'[2]NUMERACÃO MASCULINO'!E76</f>
        <v>72.Marcos Toshio Shibuya</v>
      </c>
      <c r="E80" s="32" t="str">
        <f>'[2]NUMERACÃO MASCULINO'!F76</f>
        <v>PELICANO - CE</v>
      </c>
      <c r="F80" s="21">
        <f>'[2]NUMERACÃO MASCULINO'!G76</f>
        <v>0</v>
      </c>
      <c r="G80" s="22">
        <v>0.197</v>
      </c>
      <c r="H80" s="22">
        <v>0.073</v>
      </c>
      <c r="I80" s="26">
        <f t="shared" si="11"/>
        <v>197</v>
      </c>
      <c r="J80" s="35">
        <f t="shared" si="9"/>
        <v>58</v>
      </c>
      <c r="K80" s="13">
        <f t="shared" si="10"/>
        <v>22.0253</v>
      </c>
      <c r="L80" s="17">
        <f t="shared" si="7"/>
        <v>197.00000001970074</v>
      </c>
      <c r="M80" s="32"/>
      <c r="N80" s="33">
        <f t="shared" si="8"/>
        <v>197.0019773</v>
      </c>
      <c r="O80" s="139"/>
      <c r="P80" s="36"/>
      <c r="Q80" s="37"/>
      <c r="R80" s="37"/>
    </row>
    <row r="81" spans="1:18" s="6" customFormat="1" ht="31.5" customHeight="1" thickBot="1">
      <c r="A81" s="14">
        <v>73</v>
      </c>
      <c r="B81" s="5"/>
      <c r="C81" s="104">
        <f>'[3]MASCULINO'!S82</f>
        <v>13</v>
      </c>
      <c r="D81" s="34" t="str">
        <f>'[2]NUMERACÃO MASCULINO'!E77</f>
        <v>73.Renato César Pontes Borges</v>
      </c>
      <c r="E81" s="32" t="str">
        <f>'[2]NUMERACÃO MASCULINO'!F77</f>
        <v>PELICANO - CE</v>
      </c>
      <c r="F81" s="21">
        <f>'[2]NUMERACÃO MASCULINO'!G77</f>
        <v>0</v>
      </c>
      <c r="G81" s="22">
        <v>0.331</v>
      </c>
      <c r="H81" s="22">
        <v>0.186</v>
      </c>
      <c r="I81" s="26">
        <f t="shared" si="11"/>
        <v>331</v>
      </c>
      <c r="J81" s="35">
        <f t="shared" si="9"/>
        <v>48</v>
      </c>
      <c r="K81" s="13">
        <f t="shared" si="10"/>
        <v>32.0528</v>
      </c>
      <c r="L81" s="17">
        <f t="shared" si="7"/>
        <v>331.00000003310186</v>
      </c>
      <c r="M81" s="32"/>
      <c r="N81" s="33">
        <f t="shared" si="8"/>
        <v>331.0033286</v>
      </c>
      <c r="O81" s="139"/>
      <c r="P81" s="36"/>
      <c r="Q81" s="37"/>
      <c r="R81" s="37"/>
    </row>
    <row r="82" spans="1:18" s="6" customFormat="1" ht="31.5" customHeight="1" thickBot="1">
      <c r="A82" s="14">
        <v>74</v>
      </c>
      <c r="B82" s="5"/>
      <c r="C82" s="104">
        <f>'[3]MASCULINO'!S83</f>
        <v>34</v>
      </c>
      <c r="D82" s="34" t="str">
        <f>'[2]NUMERACÃO MASCULINO'!E78</f>
        <v>74.Roger Douglas Silva de Moraes</v>
      </c>
      <c r="E82" s="32" t="str">
        <f>'[2]NUMERACÃO MASCULINO'!F78</f>
        <v>PELICANO - CE</v>
      </c>
      <c r="F82" s="21">
        <f>'[2]NUMERACÃO MASCULINO'!G78</f>
        <v>0</v>
      </c>
      <c r="G82" s="22">
        <v>0.432</v>
      </c>
      <c r="H82" s="22">
        <v>0.188</v>
      </c>
      <c r="I82" s="26">
        <f t="shared" si="11"/>
        <v>432</v>
      </c>
      <c r="J82" s="35">
        <f t="shared" si="9"/>
        <v>43</v>
      </c>
      <c r="K82" s="13">
        <f t="shared" si="10"/>
        <v>37.0703</v>
      </c>
      <c r="L82" s="17">
        <f t="shared" si="7"/>
        <v>432.00000004320185</v>
      </c>
      <c r="M82" s="32"/>
      <c r="N82" s="33">
        <f t="shared" si="8"/>
        <v>432.0043388</v>
      </c>
      <c r="O82" s="139"/>
      <c r="P82" s="36"/>
      <c r="Q82" s="37"/>
      <c r="R82" s="37"/>
    </row>
    <row r="83" spans="1:18" s="6" customFormat="1" ht="31.5" customHeight="1" thickBot="1">
      <c r="A83" s="14">
        <v>75</v>
      </c>
      <c r="B83" s="5"/>
      <c r="C83" s="104">
        <f>'[3]MASCULINO'!S84</f>
        <v>50</v>
      </c>
      <c r="D83" s="34" t="str">
        <f>'[2]NUMERACÃO MASCULINO'!E79</f>
        <v>75.Bruno  de Souza Lopes</v>
      </c>
      <c r="E83" s="32" t="str">
        <f>'[2]NUMERACÃO MASCULINO'!F79</f>
        <v>TAINHA - AL</v>
      </c>
      <c r="F83" s="21">
        <f>'[2]NUMERACÃO MASCULINO'!G79</f>
        <v>0</v>
      </c>
      <c r="G83" s="22">
        <v>1.754</v>
      </c>
      <c r="H83" s="22">
        <v>0.559</v>
      </c>
      <c r="I83" s="26">
        <f t="shared" si="11"/>
        <v>1754</v>
      </c>
      <c r="J83" s="35">
        <f t="shared" si="9"/>
        <v>4</v>
      </c>
      <c r="K83" s="13">
        <f t="shared" si="10"/>
        <v>76.2926</v>
      </c>
      <c r="L83" s="17">
        <f t="shared" si="7"/>
        <v>1754.0000001754056</v>
      </c>
      <c r="M83" s="32"/>
      <c r="N83" s="33">
        <f t="shared" si="8"/>
        <v>1754.0175959</v>
      </c>
      <c r="O83" s="139"/>
      <c r="P83" s="36"/>
      <c r="Q83" s="37"/>
      <c r="R83" s="37"/>
    </row>
    <row r="84" spans="1:18" s="6" customFormat="1" ht="31.5" customHeight="1" thickBot="1">
      <c r="A84" s="14">
        <v>76</v>
      </c>
      <c r="B84" s="5"/>
      <c r="C84" s="104">
        <f>'[3]MASCULINO'!S85</f>
        <v>73</v>
      </c>
      <c r="D84" s="34" t="str">
        <f>'[2]NUMERACÃO MASCULINO'!E80</f>
        <v>76.Ewerson Roney Valeriano</v>
      </c>
      <c r="E84" s="32" t="str">
        <f>'[2]NUMERACÃO MASCULINO'!F80</f>
        <v>TAINHA - AL</v>
      </c>
      <c r="F84" s="21">
        <f>'[2]NUMERACÃO MASCULINO'!G80</f>
        <v>0</v>
      </c>
      <c r="G84" s="22">
        <v>0.708</v>
      </c>
      <c r="H84" s="22">
        <v>0.231</v>
      </c>
      <c r="I84" s="26">
        <f t="shared" si="11"/>
        <v>708</v>
      </c>
      <c r="J84" s="35">
        <f t="shared" si="9"/>
        <v>25</v>
      </c>
      <c r="K84" s="13">
        <f t="shared" si="10"/>
        <v>55.154</v>
      </c>
      <c r="L84" s="17">
        <f t="shared" si="7"/>
        <v>708.0000000708022</v>
      </c>
      <c r="M84" s="32"/>
      <c r="N84" s="33">
        <f t="shared" si="8"/>
        <v>708.0071031</v>
      </c>
      <c r="O84" s="139"/>
      <c r="P84" s="36"/>
      <c r="Q84" s="37"/>
      <c r="R84" s="37"/>
    </row>
    <row r="85" spans="1:18" s="6" customFormat="1" ht="31.5" customHeight="1" thickBot="1">
      <c r="A85" s="14">
        <v>77</v>
      </c>
      <c r="B85" s="5"/>
      <c r="C85" s="104">
        <f>'[3]MASCULINO'!S86</f>
        <v>77</v>
      </c>
      <c r="D85" s="34" t="str">
        <f>'[2]NUMERACÃO MASCULINO'!E81</f>
        <v>77.José Cavalcante de Almeida</v>
      </c>
      <c r="E85" s="32" t="str">
        <f>'[2]NUMERACÃO MASCULINO'!F81</f>
        <v>TAINHA - AL</v>
      </c>
      <c r="F85" s="21">
        <f>'[2]NUMERACÃO MASCULINO'!G81</f>
        <v>0</v>
      </c>
      <c r="G85" s="22">
        <v>0.054</v>
      </c>
      <c r="H85" s="22">
        <v>0.054</v>
      </c>
      <c r="I85" s="26">
        <f t="shared" si="11"/>
        <v>54</v>
      </c>
      <c r="J85" s="35">
        <f t="shared" si="9"/>
        <v>67</v>
      </c>
      <c r="K85" s="13">
        <f t="shared" si="10"/>
        <v>13.0091</v>
      </c>
      <c r="L85" s="17">
        <f t="shared" si="7"/>
        <v>54.00000000540054</v>
      </c>
      <c r="M85" s="32"/>
      <c r="N85" s="33">
        <f t="shared" si="8"/>
        <v>54.0005454</v>
      </c>
      <c r="O85" s="139"/>
      <c r="P85" s="36"/>
      <c r="Q85" s="37"/>
      <c r="R85" s="37"/>
    </row>
    <row r="86" spans="1:14" ht="31.5" customHeight="1" thickBot="1">
      <c r="A86" s="43">
        <v>78</v>
      </c>
      <c r="B86" s="31"/>
      <c r="C86" s="105">
        <v>78</v>
      </c>
      <c r="D86" s="18" t="str">
        <f>'[2]NUMERACÃO MASCULINO'!E82</f>
        <v>78.José Iran Tavares </v>
      </c>
      <c r="E86" s="44" t="str">
        <f>'[2]NUMERACÃO MASCULINO'!F82</f>
        <v>ASFAD- CE</v>
      </c>
      <c r="F86" s="9">
        <f>'[2]NUMERACÃO MASCULINO'!G82</f>
        <v>0</v>
      </c>
      <c r="G86" s="22">
        <v>0.346</v>
      </c>
      <c r="H86" s="22">
        <v>0.179</v>
      </c>
      <c r="I86" s="26">
        <f t="shared" si="11"/>
        <v>346</v>
      </c>
      <c r="J86" s="35">
        <f t="shared" si="9"/>
        <v>46</v>
      </c>
      <c r="K86" s="13">
        <f t="shared" si="10"/>
        <v>34.0595</v>
      </c>
      <c r="L86" s="17">
        <f t="shared" si="7"/>
        <v>346.0000000346018</v>
      </c>
      <c r="M86" s="32"/>
      <c r="N86" s="33">
        <f t="shared" si="8"/>
        <v>346.0034779</v>
      </c>
    </row>
    <row r="87" spans="1:14" ht="31.5" customHeight="1">
      <c r="A87" s="43">
        <v>79</v>
      </c>
      <c r="B87" s="31"/>
      <c r="C87" s="105">
        <v>79</v>
      </c>
      <c r="D87" s="18" t="str">
        <f>'[2]NUMERACÃO MASCULINO'!E83</f>
        <v>79.Marcos Nunes Fonseca</v>
      </c>
      <c r="E87" s="44" t="str">
        <f>'[2]NUMERACÃO MASCULINO'!F83</f>
        <v>BARRACUDA - RJ</v>
      </c>
      <c r="F87" s="9">
        <f>'[2]NUMERACÃO MASCULINO'!G83</f>
        <v>0</v>
      </c>
      <c r="G87" s="22">
        <v>0.235</v>
      </c>
      <c r="H87" s="22">
        <v>0.156</v>
      </c>
      <c r="I87" s="26">
        <f t="shared" si="11"/>
        <v>235</v>
      </c>
      <c r="J87" s="35">
        <f t="shared" si="9"/>
        <v>54</v>
      </c>
      <c r="K87" s="13">
        <f t="shared" si="10"/>
        <v>26.0351</v>
      </c>
      <c r="L87" s="17">
        <f t="shared" si="7"/>
        <v>235.00000002350157</v>
      </c>
      <c r="M87" s="32"/>
      <c r="N87" s="33">
        <f t="shared" si="8"/>
        <v>235.00236560000002</v>
      </c>
    </row>
    <row r="88" ht="22.5">
      <c r="J88" s="136" t="s">
        <v>29</v>
      </c>
    </row>
  </sheetData>
  <sheetProtection password="F763" sheet="1" selectLockedCells="1" selectUnlockedCells="1"/>
  <mergeCells count="45">
    <mergeCell ref="O48:O85"/>
    <mergeCell ref="A1:L1"/>
    <mergeCell ref="A2:L2"/>
    <mergeCell ref="J7:J8"/>
    <mergeCell ref="L7:L8"/>
    <mergeCell ref="A6:G6"/>
    <mergeCell ref="A3:L3"/>
    <mergeCell ref="A4:J4"/>
    <mergeCell ref="E7:E8"/>
    <mergeCell ref="F7:F8"/>
    <mergeCell ref="A7:A8"/>
    <mergeCell ref="B7:B8"/>
    <mergeCell ref="D7:D8"/>
    <mergeCell ref="C7:C8"/>
    <mergeCell ref="G7:G8"/>
    <mergeCell ref="O9:O11"/>
    <mergeCell ref="I7:I8"/>
    <mergeCell ref="H7:H8"/>
    <mergeCell ref="M7:M8"/>
    <mergeCell ref="H6:K6"/>
    <mergeCell ref="P10:R10"/>
    <mergeCell ref="P11:R11"/>
    <mergeCell ref="P12:R12"/>
    <mergeCell ref="P13:R13"/>
    <mergeCell ref="P14:R14"/>
    <mergeCell ref="P9:R9"/>
    <mergeCell ref="O21:O39"/>
    <mergeCell ref="O40:O47"/>
    <mergeCell ref="O12:O14"/>
    <mergeCell ref="O15:O17"/>
    <mergeCell ref="O18:O20"/>
    <mergeCell ref="P15:R15"/>
    <mergeCell ref="P16:R16"/>
    <mergeCell ref="P17:R17"/>
    <mergeCell ref="P41:R41"/>
    <mergeCell ref="P18:R18"/>
    <mergeCell ref="P40:R40"/>
    <mergeCell ref="P48:R48"/>
    <mergeCell ref="P49:R49"/>
    <mergeCell ref="P19:R19"/>
    <mergeCell ref="P20:R20"/>
    <mergeCell ref="P21:R21"/>
    <mergeCell ref="P22:R22"/>
    <mergeCell ref="P39:R39"/>
    <mergeCell ref="P47:R47"/>
  </mergeCells>
  <printOptions/>
  <pageMargins left="1.5748031496062993" right="0.2755905511811024" top="0.984251968503937" bottom="0.6299212598425197" header="0.5118110236220472" footer="0.5118110236220472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8"/>
  <sheetViews>
    <sheetView showGridLines="0" tabSelected="1" zoomScale="80" zoomScaleNormal="80" zoomScalePageLayoutView="0" workbookViewId="0" topLeftCell="A80">
      <selection activeCell="G88" sqref="G88"/>
    </sheetView>
  </sheetViews>
  <sheetFormatPr defaultColWidth="9.140625" defaultRowHeight="12.75"/>
  <cols>
    <col min="1" max="1" width="8.7109375" style="1" customWidth="1"/>
    <col min="2" max="3" width="12.8515625" style="1" hidden="1" customWidth="1"/>
    <col min="4" max="4" width="60.7109375" style="2" customWidth="1"/>
    <col min="5" max="5" width="35.7109375" style="3" customWidth="1"/>
    <col min="6" max="6" width="13.00390625" style="9" hidden="1" customWidth="1"/>
    <col min="7" max="7" width="16.28125" style="0" bestFit="1" customWidth="1"/>
    <col min="8" max="8" width="11.8515625" style="0" bestFit="1" customWidth="1"/>
    <col min="9" max="9" width="12.421875" style="9" bestFit="1" customWidth="1"/>
    <col min="10" max="10" width="16.00390625" style="0" bestFit="1" customWidth="1"/>
    <col min="11" max="11" width="15.8515625" style="0" customWidth="1"/>
    <col min="12" max="12" width="24.7109375" style="0" hidden="1" customWidth="1"/>
    <col min="13" max="13" width="15.7109375" style="0" customWidth="1"/>
    <col min="14" max="14" width="25.7109375" style="0" customWidth="1"/>
    <col min="15" max="15" width="15.7109375" style="0" customWidth="1"/>
  </cols>
  <sheetData>
    <row r="1" spans="1:12" s="6" customFormat="1" ht="39" customHeight="1">
      <c r="A1" s="156" t="s">
        <v>13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s="6" customFormat="1" ht="23.25">
      <c r="A2" s="157" t="s">
        <v>11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s="6" customFormat="1" ht="23.2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s="6" customFormat="1" ht="23.25">
      <c r="A4" s="157" t="s">
        <v>14</v>
      </c>
      <c r="B4" s="157"/>
      <c r="C4" s="157"/>
      <c r="D4" s="157"/>
      <c r="E4" s="157"/>
      <c r="F4" s="157"/>
      <c r="G4" s="157"/>
      <c r="H4" s="157"/>
      <c r="I4" s="157"/>
      <c r="J4" s="157"/>
      <c r="K4" s="12"/>
      <c r="L4" s="12"/>
    </row>
    <row r="5" spans="1:15" s="6" customFormat="1" ht="23.25">
      <c r="A5" s="4"/>
      <c r="B5" s="4"/>
      <c r="C5" s="4"/>
      <c r="D5" s="12"/>
      <c r="E5" s="12"/>
      <c r="F5" s="12"/>
      <c r="G5" s="12"/>
      <c r="H5" s="12"/>
      <c r="I5" s="12"/>
      <c r="J5" s="12"/>
      <c r="K5" s="16">
        <v>79</v>
      </c>
      <c r="L5" s="12"/>
      <c r="M5" s="12"/>
      <c r="N5" s="12"/>
      <c r="O5" s="12"/>
    </row>
    <row r="6" spans="1:12" s="7" customFormat="1" ht="33" customHeight="1" thickBot="1">
      <c r="A6" s="162" t="s">
        <v>17</v>
      </c>
      <c r="B6" s="162"/>
      <c r="C6" s="162"/>
      <c r="D6" s="162"/>
      <c r="E6" s="162"/>
      <c r="F6" s="162"/>
      <c r="G6" s="162"/>
      <c r="H6" s="140" t="s">
        <v>9</v>
      </c>
      <c r="I6" s="140"/>
      <c r="J6" s="140"/>
      <c r="K6" s="140"/>
      <c r="L6" s="15"/>
    </row>
    <row r="7" spans="1:15" s="7" customFormat="1" ht="18" customHeight="1">
      <c r="A7" s="143" t="s">
        <v>25</v>
      </c>
      <c r="B7" s="143" t="s">
        <v>5</v>
      </c>
      <c r="C7" s="147" t="s">
        <v>10</v>
      </c>
      <c r="D7" s="145" t="s">
        <v>8</v>
      </c>
      <c r="E7" s="147" t="s">
        <v>3</v>
      </c>
      <c r="F7" s="163" t="s">
        <v>0</v>
      </c>
      <c r="G7" s="149" t="s">
        <v>6</v>
      </c>
      <c r="H7" s="153" t="s">
        <v>7</v>
      </c>
      <c r="I7" s="151" t="s">
        <v>1</v>
      </c>
      <c r="J7" s="158" t="s">
        <v>2</v>
      </c>
      <c r="K7" s="10" t="s">
        <v>1</v>
      </c>
      <c r="L7" s="160"/>
      <c r="M7" s="155"/>
      <c r="N7" s="24"/>
      <c r="O7" s="25"/>
    </row>
    <row r="8" spans="1:15" s="7" customFormat="1" ht="18.75" customHeight="1" thickBot="1">
      <c r="A8" s="144"/>
      <c r="B8" s="144"/>
      <c r="C8" s="148"/>
      <c r="D8" s="146"/>
      <c r="E8" s="148"/>
      <c r="F8" s="164"/>
      <c r="G8" s="150"/>
      <c r="H8" s="154"/>
      <c r="I8" s="152"/>
      <c r="J8" s="159"/>
      <c r="K8" s="11" t="s">
        <v>4</v>
      </c>
      <c r="L8" s="161"/>
      <c r="M8" s="155"/>
      <c r="N8" s="23"/>
      <c r="O8" s="25"/>
    </row>
    <row r="9" spans="1:18" s="6" customFormat="1" ht="31.5" customHeight="1" thickBot="1">
      <c r="A9" s="14">
        <v>1</v>
      </c>
      <c r="B9" s="8"/>
      <c r="C9" s="40">
        <f>'[1]MASCULINO'!S10</f>
        <v>4</v>
      </c>
      <c r="D9" s="18" t="str">
        <f>'[2]NUMERACÃO MASCULINO'!E5</f>
        <v>1.Alexandre Martins de Melo</v>
      </c>
      <c r="E9" s="42" t="str">
        <f>'[2]NUMERACÃO MASCULINO'!F5</f>
        <v>ADAP - PE</v>
      </c>
      <c r="F9" s="21">
        <f>'[2]NUMERACÃO MASCULINO'!G5</f>
        <v>0</v>
      </c>
      <c r="G9" s="22"/>
      <c r="H9" s="22"/>
      <c r="I9" s="26">
        <f aca="true" t="shared" si="0" ref="I9:I40">G9*1000</f>
        <v>0</v>
      </c>
      <c r="J9" s="35">
        <f>IF(N9=0,0,RANK(N9,$N$9:$N$87,0))</f>
        <v>0</v>
      </c>
      <c r="K9" s="13">
        <f>IF(J9=0,0,$K$5-J9+1+(2*($K$5-J9+1)+($K$5-J9+1)*($K$5-J9))/20000)</f>
        <v>0</v>
      </c>
      <c r="L9" s="17">
        <f aca="true" t="shared" si="1" ref="L9:L40">SUM(I9+F9/100+G9/10000000+H9/100000000000)</f>
        <v>0</v>
      </c>
      <c r="M9" s="32"/>
      <c r="N9" s="33">
        <f aca="true" t="shared" si="2" ref="N9:N40">SUM(I9+G9/100+H9/10000)</f>
        <v>0</v>
      </c>
      <c r="O9" s="139"/>
      <c r="P9" s="141">
        <f aca="true" t="shared" si="3" ref="P9:P22">SUM(I9+F9/100+G9/10000+H9/100000000)</f>
        <v>0</v>
      </c>
      <c r="Q9" s="142"/>
      <c r="R9" s="142"/>
    </row>
    <row r="10" spans="1:18" s="6" customFormat="1" ht="31.5" customHeight="1" thickBot="1">
      <c r="A10" s="14">
        <v>2</v>
      </c>
      <c r="B10" s="8"/>
      <c r="C10" s="40">
        <f>'[1]MASCULINO'!S11</f>
        <v>15</v>
      </c>
      <c r="D10" s="18" t="str">
        <f>'[2]NUMERACÃO MASCULINO'!E6</f>
        <v>2.Bruno Daltro Moura</v>
      </c>
      <c r="E10" s="42" t="str">
        <f>'[2]NUMERACÃO MASCULINO'!F6</f>
        <v>ADAP - PE</v>
      </c>
      <c r="F10" s="21">
        <f>'[2]NUMERACÃO MASCULINO'!G6</f>
        <v>0</v>
      </c>
      <c r="G10" s="22"/>
      <c r="H10" s="22"/>
      <c r="I10" s="26">
        <f t="shared" si="0"/>
        <v>0</v>
      </c>
      <c r="J10" s="35">
        <f aca="true" t="shared" si="4" ref="J10:J73">IF(N10=0,0,RANK(N10,$N$9:$N$87,0))</f>
        <v>0</v>
      </c>
      <c r="K10" s="13">
        <f aca="true" t="shared" si="5" ref="K10:K73">IF(J10=0,0,$K$5-J10+1+(2*($K$5-J10+1)+($K$5-J10+1)*($K$5-J10))/20000)</f>
        <v>0</v>
      </c>
      <c r="L10" s="17">
        <f t="shared" si="1"/>
        <v>0</v>
      </c>
      <c r="M10" s="32"/>
      <c r="N10" s="33">
        <f t="shared" si="2"/>
        <v>0</v>
      </c>
      <c r="O10" s="139"/>
      <c r="P10" s="141">
        <f t="shared" si="3"/>
        <v>0</v>
      </c>
      <c r="Q10" s="142"/>
      <c r="R10" s="142"/>
    </row>
    <row r="11" spans="1:18" s="6" customFormat="1" ht="31.5" customHeight="1" thickBot="1">
      <c r="A11" s="14">
        <v>3</v>
      </c>
      <c r="B11" s="8"/>
      <c r="C11" s="40">
        <f>'[1]MASCULINO'!S12</f>
        <v>29</v>
      </c>
      <c r="D11" s="27" t="str">
        <f>'[2]NUMERACÃO MASCULINO'!E7</f>
        <v>3.Daniel Lidio Barbosa</v>
      </c>
      <c r="E11" s="42" t="str">
        <f>'[2]NUMERACÃO MASCULINO'!F7</f>
        <v>ADAP - PE</v>
      </c>
      <c r="F11" s="21">
        <f>'[2]NUMERACÃO MASCULINO'!G7</f>
        <v>0</v>
      </c>
      <c r="G11" s="22">
        <v>0.049</v>
      </c>
      <c r="H11" s="22">
        <v>0.049</v>
      </c>
      <c r="I11" s="26">
        <f t="shared" si="0"/>
        <v>49</v>
      </c>
      <c r="J11" s="35">
        <f t="shared" si="4"/>
        <v>51</v>
      </c>
      <c r="K11" s="13">
        <f t="shared" si="5"/>
        <v>29.0435</v>
      </c>
      <c r="L11" s="17">
        <f t="shared" si="1"/>
        <v>49.00000000490049</v>
      </c>
      <c r="M11" s="32"/>
      <c r="N11" s="33">
        <f t="shared" si="2"/>
        <v>49.0004949</v>
      </c>
      <c r="O11" s="139"/>
      <c r="P11" s="141">
        <f t="shared" si="3"/>
        <v>49.00000490049</v>
      </c>
      <c r="Q11" s="142"/>
      <c r="R11" s="142"/>
    </row>
    <row r="12" spans="1:18" s="6" customFormat="1" ht="31.5" customHeight="1" thickBot="1">
      <c r="A12" s="14">
        <v>4</v>
      </c>
      <c r="B12" s="8"/>
      <c r="C12" s="40">
        <f>'[1]MASCULINO'!S13</f>
        <v>7</v>
      </c>
      <c r="D12" s="19" t="str">
        <f>'[2]NUMERACÃO MASCULINO'!E8</f>
        <v>4.Diego Albuquerque Leite Neves</v>
      </c>
      <c r="E12" s="42" t="str">
        <f>'[2]NUMERACÃO MASCULINO'!F8</f>
        <v>ADAP - PE</v>
      </c>
      <c r="F12" s="21">
        <f>'[2]NUMERACÃO MASCULINO'!G8</f>
        <v>0</v>
      </c>
      <c r="G12" s="22">
        <v>0.426</v>
      </c>
      <c r="H12" s="22">
        <v>0.217</v>
      </c>
      <c r="I12" s="26">
        <f t="shared" si="0"/>
        <v>426</v>
      </c>
      <c r="J12" s="35">
        <f t="shared" si="4"/>
        <v>25</v>
      </c>
      <c r="K12" s="13">
        <f t="shared" si="5"/>
        <v>55.154</v>
      </c>
      <c r="L12" s="17">
        <f t="shared" si="1"/>
        <v>426.00000004260215</v>
      </c>
      <c r="M12" s="32"/>
      <c r="N12" s="33">
        <f t="shared" si="2"/>
        <v>426.0042817</v>
      </c>
      <c r="O12" s="139"/>
      <c r="P12" s="141">
        <f t="shared" si="3"/>
        <v>426.00004260216997</v>
      </c>
      <c r="Q12" s="142"/>
      <c r="R12" s="142"/>
    </row>
    <row r="13" spans="1:18" s="6" customFormat="1" ht="31.5" customHeight="1" thickBot="1">
      <c r="A13" s="14">
        <v>5</v>
      </c>
      <c r="B13" s="8"/>
      <c r="C13" s="40">
        <f>'[1]MASCULINO'!S14</f>
        <v>33</v>
      </c>
      <c r="D13" s="18" t="str">
        <f>'[2]NUMERACÃO MASCULINO'!E9</f>
        <v>5,George Chaves Peixoto</v>
      </c>
      <c r="E13" s="42" t="str">
        <f>'[2]NUMERACÃO MASCULINO'!F9</f>
        <v>ADAP - PE</v>
      </c>
      <c r="F13" s="21">
        <f>'[2]NUMERACÃO MASCULINO'!G9</f>
        <v>0</v>
      </c>
      <c r="G13" s="22"/>
      <c r="H13" s="22"/>
      <c r="I13" s="26">
        <f t="shared" si="0"/>
        <v>0</v>
      </c>
      <c r="J13" s="35">
        <f t="shared" si="4"/>
        <v>0</v>
      </c>
      <c r="K13" s="13">
        <f t="shared" si="5"/>
        <v>0</v>
      </c>
      <c r="L13" s="17">
        <f t="shared" si="1"/>
        <v>0</v>
      </c>
      <c r="M13" s="32"/>
      <c r="N13" s="33">
        <f t="shared" si="2"/>
        <v>0</v>
      </c>
      <c r="O13" s="139"/>
      <c r="P13" s="141">
        <f t="shared" si="3"/>
        <v>0</v>
      </c>
      <c r="Q13" s="142"/>
      <c r="R13" s="142"/>
    </row>
    <row r="14" spans="1:18" s="6" customFormat="1" ht="31.5" customHeight="1" thickBot="1">
      <c r="A14" s="14">
        <v>6</v>
      </c>
      <c r="B14" s="8"/>
      <c r="C14" s="40">
        <f>'[1]MASCULINO'!S15</f>
        <v>37</v>
      </c>
      <c r="D14" s="20" t="str">
        <f>'[2]NUMERACÃO MASCULINO'!E10</f>
        <v>6.José Antonio de Arruda Filho</v>
      </c>
      <c r="E14" s="42" t="str">
        <f>'[2]NUMERACÃO MASCULINO'!F10</f>
        <v>ADAP - PE</v>
      </c>
      <c r="F14" s="21">
        <f>'[2]NUMERACÃO MASCULINO'!G10</f>
        <v>0</v>
      </c>
      <c r="G14" s="22">
        <v>0.172</v>
      </c>
      <c r="H14" s="22">
        <v>0.172</v>
      </c>
      <c r="I14" s="26">
        <f t="shared" si="0"/>
        <v>172</v>
      </c>
      <c r="J14" s="35">
        <f t="shared" si="4"/>
        <v>40</v>
      </c>
      <c r="K14" s="13">
        <f t="shared" si="5"/>
        <v>40.082</v>
      </c>
      <c r="L14" s="17">
        <f t="shared" si="1"/>
        <v>172.00000001720173</v>
      </c>
      <c r="M14" s="32"/>
      <c r="N14" s="33">
        <f t="shared" si="2"/>
        <v>172.0017372</v>
      </c>
      <c r="O14" s="139"/>
      <c r="P14" s="137">
        <f t="shared" si="3"/>
        <v>172.00001720172</v>
      </c>
      <c r="Q14" s="138"/>
      <c r="R14" s="138"/>
    </row>
    <row r="15" spans="1:18" s="6" customFormat="1" ht="31.5" customHeight="1" thickBot="1">
      <c r="A15" s="14">
        <v>7</v>
      </c>
      <c r="B15" s="8"/>
      <c r="C15" s="40">
        <f>'[1]MASCULINO'!S16</f>
        <v>52</v>
      </c>
      <c r="D15" s="27" t="str">
        <f>'[2]NUMERACÃO MASCULINO'!E11</f>
        <v>7.José Nobre de Jesus</v>
      </c>
      <c r="E15" s="42" t="str">
        <f>'[2]NUMERACÃO MASCULINO'!F11</f>
        <v>ADAP - PE</v>
      </c>
      <c r="F15" s="21">
        <f>'[2]NUMERACÃO MASCULINO'!G11</f>
        <v>0</v>
      </c>
      <c r="G15" s="22">
        <v>0.316</v>
      </c>
      <c r="H15" s="22">
        <v>0.177</v>
      </c>
      <c r="I15" s="26">
        <f t="shared" si="0"/>
        <v>316</v>
      </c>
      <c r="J15" s="35">
        <f t="shared" si="4"/>
        <v>28</v>
      </c>
      <c r="K15" s="13">
        <f t="shared" si="5"/>
        <v>52.1378</v>
      </c>
      <c r="L15" s="17">
        <f t="shared" si="1"/>
        <v>316.00000003160176</v>
      </c>
      <c r="M15" s="32"/>
      <c r="N15" s="33">
        <f t="shared" si="2"/>
        <v>316.0031777</v>
      </c>
      <c r="O15" s="139"/>
      <c r="P15" s="137">
        <f t="shared" si="3"/>
        <v>316.00003160177</v>
      </c>
      <c r="Q15" s="138"/>
      <c r="R15" s="138"/>
    </row>
    <row r="16" spans="1:18" s="6" customFormat="1" ht="31.5" customHeight="1" thickBot="1">
      <c r="A16" s="14">
        <v>8</v>
      </c>
      <c r="B16" s="8"/>
      <c r="C16" s="40">
        <f>'[1]MASCULINO'!S17</f>
        <v>25</v>
      </c>
      <c r="D16" s="18" t="str">
        <f>'[2]NUMERACÃO MASCULINO'!E12</f>
        <v>8.Kleberson Farias de Lima</v>
      </c>
      <c r="E16" s="42" t="str">
        <f>'[2]NUMERACÃO MASCULINO'!F12</f>
        <v>ADAP - PE</v>
      </c>
      <c r="F16" s="21">
        <f>'[2]NUMERACÃO MASCULINO'!G12</f>
        <v>0</v>
      </c>
      <c r="G16" s="22">
        <v>0.643</v>
      </c>
      <c r="H16" s="22">
        <v>0.215</v>
      </c>
      <c r="I16" s="26">
        <f t="shared" si="0"/>
        <v>643</v>
      </c>
      <c r="J16" s="35">
        <f t="shared" si="4"/>
        <v>15</v>
      </c>
      <c r="K16" s="13">
        <f t="shared" si="5"/>
        <v>65.2145</v>
      </c>
      <c r="L16" s="17">
        <f t="shared" si="1"/>
        <v>643.0000000643022</v>
      </c>
      <c r="M16" s="32"/>
      <c r="N16" s="33">
        <f t="shared" si="2"/>
        <v>643.0064515</v>
      </c>
      <c r="O16" s="139"/>
      <c r="P16" s="137">
        <f t="shared" si="3"/>
        <v>643.00006430215</v>
      </c>
      <c r="Q16" s="138"/>
      <c r="R16" s="138"/>
    </row>
    <row r="17" spans="1:18" s="6" customFormat="1" ht="31.5" customHeight="1" thickBot="1">
      <c r="A17" s="14">
        <v>9</v>
      </c>
      <c r="B17" s="8"/>
      <c r="C17" s="40">
        <f>'[1]MASCULINO'!S18</f>
        <v>43</v>
      </c>
      <c r="D17" s="20" t="str">
        <f>'[2]NUMERACÃO MASCULINO'!E13</f>
        <v>9.Leandro Barbosa da Silva</v>
      </c>
      <c r="E17" s="42" t="str">
        <f>'[2]NUMERACÃO MASCULINO'!F13</f>
        <v>ADAP - PE</v>
      </c>
      <c r="F17" s="21">
        <f>'[2]NUMERACÃO MASCULINO'!G13</f>
        <v>0</v>
      </c>
      <c r="G17" s="22">
        <v>0.194</v>
      </c>
      <c r="H17" s="22">
        <v>0.104</v>
      </c>
      <c r="I17" s="26">
        <f t="shared" si="0"/>
        <v>194</v>
      </c>
      <c r="J17" s="35">
        <f t="shared" si="4"/>
        <v>39</v>
      </c>
      <c r="K17" s="13">
        <f t="shared" si="5"/>
        <v>41.0861</v>
      </c>
      <c r="L17" s="17">
        <f t="shared" si="1"/>
        <v>194.00000001940106</v>
      </c>
      <c r="M17" s="32"/>
      <c r="N17" s="33">
        <f t="shared" si="2"/>
        <v>194.0019504</v>
      </c>
      <c r="O17" s="139"/>
      <c r="P17" s="137">
        <f t="shared" si="3"/>
        <v>194.00001940104002</v>
      </c>
      <c r="Q17" s="138"/>
      <c r="R17" s="138"/>
    </row>
    <row r="18" spans="1:18" s="6" customFormat="1" ht="31.5" customHeight="1" thickBot="1">
      <c r="A18" s="14">
        <v>10</v>
      </c>
      <c r="B18" s="8"/>
      <c r="C18" s="40">
        <f>'[1]MASCULINO'!S19</f>
        <v>41</v>
      </c>
      <c r="D18" s="20" t="str">
        <f>'[2]NUMERACÃO MASCULINO'!E14</f>
        <v>10.Ricardo Cavalcante da Paz</v>
      </c>
      <c r="E18" s="42" t="str">
        <f>'[2]NUMERACÃO MASCULINO'!F14</f>
        <v>ADAP - PE</v>
      </c>
      <c r="F18" s="21">
        <f>'[2]NUMERACÃO MASCULINO'!G14</f>
        <v>0</v>
      </c>
      <c r="G18" s="22">
        <v>0.036</v>
      </c>
      <c r="H18" s="22">
        <v>0.036</v>
      </c>
      <c r="I18" s="26">
        <f t="shared" si="0"/>
        <v>36</v>
      </c>
      <c r="J18" s="35">
        <f t="shared" si="4"/>
        <v>53</v>
      </c>
      <c r="K18" s="13">
        <f t="shared" si="5"/>
        <v>27.0378</v>
      </c>
      <c r="L18" s="17">
        <f t="shared" si="1"/>
        <v>36.00000000360036</v>
      </c>
      <c r="M18" s="32"/>
      <c r="N18" s="33">
        <f t="shared" si="2"/>
        <v>36.0003636</v>
      </c>
      <c r="O18" s="139"/>
      <c r="P18" s="137">
        <f t="shared" si="3"/>
        <v>36.000003600359996</v>
      </c>
      <c r="Q18" s="138"/>
      <c r="R18" s="138"/>
    </row>
    <row r="19" spans="1:18" s="6" customFormat="1" ht="31.5" customHeight="1" thickBot="1">
      <c r="A19" s="14">
        <v>11</v>
      </c>
      <c r="B19" s="8"/>
      <c r="C19" s="40">
        <f>'[1]MASCULINO'!S20</f>
        <v>49</v>
      </c>
      <c r="D19" s="20" t="str">
        <f>'[2]NUMERACÃO MASCULINO'!E15</f>
        <v>11.Romildo C. dos Santos Junior</v>
      </c>
      <c r="E19" s="42" t="str">
        <f>'[2]NUMERACÃO MASCULINO'!F15</f>
        <v>ADAP - PE</v>
      </c>
      <c r="F19" s="21">
        <f>'[2]NUMERACÃO MASCULINO'!G15</f>
        <v>0</v>
      </c>
      <c r="G19" s="22">
        <v>0.522</v>
      </c>
      <c r="H19" s="22">
        <v>0.22</v>
      </c>
      <c r="I19" s="26">
        <f t="shared" si="0"/>
        <v>522</v>
      </c>
      <c r="J19" s="35">
        <f t="shared" si="4"/>
        <v>21</v>
      </c>
      <c r="K19" s="13">
        <f t="shared" si="5"/>
        <v>59.177</v>
      </c>
      <c r="L19" s="17">
        <f t="shared" si="1"/>
        <v>522.0000000522022</v>
      </c>
      <c r="M19" s="32"/>
      <c r="N19" s="33">
        <f t="shared" si="2"/>
        <v>522.005242</v>
      </c>
      <c r="O19" s="139"/>
      <c r="P19" s="137">
        <f t="shared" si="3"/>
        <v>522.0000522022</v>
      </c>
      <c r="Q19" s="138"/>
      <c r="R19" s="138"/>
    </row>
    <row r="20" spans="1:18" s="6" customFormat="1" ht="31.5" customHeight="1" thickBot="1">
      <c r="A20" s="14">
        <v>12</v>
      </c>
      <c r="B20" s="8"/>
      <c r="C20" s="40">
        <f>'[1]MASCULINO'!S21</f>
        <v>77</v>
      </c>
      <c r="D20" s="20" t="str">
        <f>'[2]NUMERACÃO MASCULINO'!E16</f>
        <v>12.Suanderson dos Santos Silva</v>
      </c>
      <c r="E20" s="42" t="str">
        <f>'[2]NUMERACÃO MASCULINO'!F16</f>
        <v>ADAP - PE</v>
      </c>
      <c r="F20" s="21">
        <f>'[2]NUMERACÃO MASCULINO'!G16</f>
        <v>0</v>
      </c>
      <c r="G20" s="22">
        <v>0.547</v>
      </c>
      <c r="H20" s="22">
        <v>0.157</v>
      </c>
      <c r="I20" s="26">
        <f t="shared" si="0"/>
        <v>547</v>
      </c>
      <c r="J20" s="35">
        <f t="shared" si="4"/>
        <v>19</v>
      </c>
      <c r="K20" s="13">
        <f t="shared" si="5"/>
        <v>61.1891</v>
      </c>
      <c r="L20" s="17">
        <f t="shared" si="1"/>
        <v>547.0000000547016</v>
      </c>
      <c r="M20" s="32"/>
      <c r="N20" s="33">
        <f t="shared" si="2"/>
        <v>547.0054856999999</v>
      </c>
      <c r="O20" s="139"/>
      <c r="P20" s="137">
        <f t="shared" si="3"/>
        <v>547.00005470157</v>
      </c>
      <c r="Q20" s="138"/>
      <c r="R20" s="138"/>
    </row>
    <row r="21" spans="1:18" s="6" customFormat="1" ht="31.5" customHeight="1" thickBot="1">
      <c r="A21" s="14">
        <v>13</v>
      </c>
      <c r="B21" s="8"/>
      <c r="C21" s="40">
        <f>'[1]MASCULINO'!S22</f>
        <v>67</v>
      </c>
      <c r="D21" s="27" t="str">
        <f>'[2]NUMERACÃO MASCULINO'!E17</f>
        <v>13.Thiago de Souza Paulino</v>
      </c>
      <c r="E21" s="42" t="str">
        <f>'[2]NUMERACÃO MASCULINO'!F17</f>
        <v>ADAP - PE</v>
      </c>
      <c r="F21" s="21">
        <f>'[2]NUMERACÃO MASCULINO'!G17</f>
        <v>0</v>
      </c>
      <c r="G21" s="22">
        <v>0.314</v>
      </c>
      <c r="H21" s="22">
        <v>0.143</v>
      </c>
      <c r="I21" s="26">
        <f t="shared" si="0"/>
        <v>314</v>
      </c>
      <c r="J21" s="35">
        <f t="shared" si="4"/>
        <v>29</v>
      </c>
      <c r="K21" s="13">
        <f t="shared" si="5"/>
        <v>51.1326</v>
      </c>
      <c r="L21" s="17">
        <f t="shared" si="1"/>
        <v>314.00000003140144</v>
      </c>
      <c r="M21" s="32"/>
      <c r="N21" s="33">
        <f t="shared" si="2"/>
        <v>314.00315429999995</v>
      </c>
      <c r="O21" s="139"/>
      <c r="P21" s="137">
        <f t="shared" si="3"/>
        <v>314.00003140143</v>
      </c>
      <c r="Q21" s="138"/>
      <c r="R21" s="138"/>
    </row>
    <row r="22" spans="1:18" s="6" customFormat="1" ht="31.5" customHeight="1" thickBot="1">
      <c r="A22" s="14">
        <v>14</v>
      </c>
      <c r="B22" s="8"/>
      <c r="C22" s="40">
        <f>'[1]MASCULINO'!S23</f>
        <v>13</v>
      </c>
      <c r="D22" s="18" t="str">
        <f>'[2]NUMERACÃO MASCULINO'!E18</f>
        <v>14.Janilson Gomes da Silva</v>
      </c>
      <c r="E22" s="42" t="str">
        <f>'[2]NUMERACÃO MASCULINO'!F18</f>
        <v>APAP - PB</v>
      </c>
      <c r="F22" s="21">
        <f>'[2]NUMERACÃO MASCULINO'!G18</f>
        <v>0</v>
      </c>
      <c r="G22" s="22">
        <v>0.487</v>
      </c>
      <c r="H22" s="22">
        <v>0.188</v>
      </c>
      <c r="I22" s="26">
        <f t="shared" si="0"/>
        <v>487</v>
      </c>
      <c r="J22" s="35">
        <f t="shared" si="4"/>
        <v>23</v>
      </c>
      <c r="K22" s="13">
        <f t="shared" si="5"/>
        <v>57.1653</v>
      </c>
      <c r="L22" s="17">
        <f t="shared" si="1"/>
        <v>487.00000004870185</v>
      </c>
      <c r="M22" s="32"/>
      <c r="N22" s="33">
        <f t="shared" si="2"/>
        <v>487.0048888</v>
      </c>
      <c r="O22" s="139"/>
      <c r="P22" s="137">
        <f t="shared" si="3"/>
        <v>487.00004870187996</v>
      </c>
      <c r="Q22" s="138"/>
      <c r="R22" s="138"/>
    </row>
    <row r="23" spans="1:18" s="6" customFormat="1" ht="31.5" customHeight="1" thickBot="1">
      <c r="A23" s="14">
        <v>15</v>
      </c>
      <c r="B23" s="8"/>
      <c r="C23" s="40">
        <f>'[1]MASCULINO'!S24</f>
        <v>60</v>
      </c>
      <c r="D23" s="18" t="str">
        <f>'[2]NUMERACÃO MASCULINO'!E19</f>
        <v>15.José Urtiga Pereira</v>
      </c>
      <c r="E23" s="42" t="str">
        <f>'[2]NUMERACÃO MASCULINO'!F19</f>
        <v>APAP - PB</v>
      </c>
      <c r="F23" s="21">
        <f>'[2]NUMERACÃO MASCULINO'!G19</f>
        <v>0</v>
      </c>
      <c r="G23" s="22">
        <v>0.06</v>
      </c>
      <c r="H23" s="22">
        <v>0.06</v>
      </c>
      <c r="I23" s="26">
        <f t="shared" si="0"/>
        <v>60</v>
      </c>
      <c r="J23" s="35">
        <f t="shared" si="4"/>
        <v>50</v>
      </c>
      <c r="K23" s="13">
        <f t="shared" si="5"/>
        <v>30.0465</v>
      </c>
      <c r="L23" s="17">
        <f t="shared" si="1"/>
        <v>60.0000000060006</v>
      </c>
      <c r="M23" s="32"/>
      <c r="N23" s="33">
        <f t="shared" si="2"/>
        <v>60.000606</v>
      </c>
      <c r="O23" s="139"/>
      <c r="P23" s="38"/>
      <c r="Q23" s="39"/>
      <c r="R23" s="39"/>
    </row>
    <row r="24" spans="1:18" s="6" customFormat="1" ht="31.5" customHeight="1" thickBot="1">
      <c r="A24" s="14">
        <v>16</v>
      </c>
      <c r="B24" s="8"/>
      <c r="C24" s="40">
        <f>'[1]MASCULINO'!S25</f>
        <v>6</v>
      </c>
      <c r="D24" s="27" t="str">
        <f>'[2]NUMERACÃO MASCULINO'!E20</f>
        <v>16.Mateus Zenaide Henriques</v>
      </c>
      <c r="E24" s="42" t="str">
        <f>'[2]NUMERACÃO MASCULINO'!F20</f>
        <v>APAP - PB</v>
      </c>
      <c r="F24" s="21">
        <f>'[2]NUMERACÃO MASCULINO'!G20</f>
        <v>0</v>
      </c>
      <c r="G24" s="22">
        <v>0.963</v>
      </c>
      <c r="H24" s="22">
        <v>0.629</v>
      </c>
      <c r="I24" s="26">
        <f t="shared" si="0"/>
        <v>963</v>
      </c>
      <c r="J24" s="35">
        <f t="shared" si="4"/>
        <v>5</v>
      </c>
      <c r="K24" s="13">
        <f t="shared" si="5"/>
        <v>75.285</v>
      </c>
      <c r="L24" s="17">
        <f t="shared" si="1"/>
        <v>963.0000000963063</v>
      </c>
      <c r="M24" s="32"/>
      <c r="N24" s="33">
        <f t="shared" si="2"/>
        <v>963.0096929</v>
      </c>
      <c r="O24" s="139"/>
      <c r="P24" s="38"/>
      <c r="Q24" s="39"/>
      <c r="R24" s="39"/>
    </row>
    <row r="25" spans="1:18" s="6" customFormat="1" ht="31.5" customHeight="1" thickBot="1">
      <c r="A25" s="14">
        <v>17</v>
      </c>
      <c r="B25" s="8"/>
      <c r="C25" s="40">
        <f>'[1]MASCULINO'!S26</f>
        <v>24</v>
      </c>
      <c r="D25" s="19" t="str">
        <f>'[2]NUMERACÃO MASCULINO'!E21</f>
        <v>17.Romilson Brasil de Araujo</v>
      </c>
      <c r="E25" s="42" t="str">
        <f>'[2]NUMERACÃO MASCULINO'!F21</f>
        <v>APAP - PB</v>
      </c>
      <c r="F25" s="21">
        <f>'[2]NUMERACÃO MASCULINO'!G21</f>
        <v>0</v>
      </c>
      <c r="G25" s="22">
        <v>0.21</v>
      </c>
      <c r="H25" s="22">
        <v>0.21</v>
      </c>
      <c r="I25" s="26">
        <f t="shared" si="0"/>
        <v>210</v>
      </c>
      <c r="J25" s="35">
        <f t="shared" si="4"/>
        <v>37</v>
      </c>
      <c r="K25" s="13">
        <f t="shared" si="5"/>
        <v>43.0946</v>
      </c>
      <c r="L25" s="17">
        <f t="shared" si="1"/>
        <v>210.0000000210021</v>
      </c>
      <c r="M25" s="32"/>
      <c r="N25" s="33">
        <f t="shared" si="2"/>
        <v>210.00212100000002</v>
      </c>
      <c r="O25" s="139"/>
      <c r="P25" s="38"/>
      <c r="Q25" s="39"/>
      <c r="R25" s="39"/>
    </row>
    <row r="26" spans="1:18" s="6" customFormat="1" ht="31.5" customHeight="1" thickBot="1">
      <c r="A26" s="14">
        <v>18</v>
      </c>
      <c r="B26" s="8"/>
      <c r="C26" s="40">
        <f>'[1]MASCULINO'!S27</f>
        <v>31</v>
      </c>
      <c r="D26" s="18" t="str">
        <f>'[2]NUMERACÃO MASCULINO'!E22</f>
        <v>18.Tiago Nobrega Zenaide</v>
      </c>
      <c r="E26" s="42" t="str">
        <f>'[2]NUMERACÃO MASCULINO'!F22</f>
        <v>APAP - PB</v>
      </c>
      <c r="F26" s="21">
        <f>'[2]NUMERACÃO MASCULINO'!G22</f>
        <v>0</v>
      </c>
      <c r="G26" s="22"/>
      <c r="H26" s="22"/>
      <c r="I26" s="26"/>
      <c r="J26" s="35" t="s">
        <v>27</v>
      </c>
      <c r="K26" s="13"/>
      <c r="L26" s="17">
        <f t="shared" si="1"/>
        <v>0</v>
      </c>
      <c r="M26" s="32"/>
      <c r="N26" s="33">
        <f t="shared" si="2"/>
        <v>0</v>
      </c>
      <c r="O26" s="139"/>
      <c r="P26" s="38"/>
      <c r="Q26" s="39"/>
      <c r="R26" s="39"/>
    </row>
    <row r="27" spans="1:18" s="6" customFormat="1" ht="31.5" customHeight="1" thickBot="1">
      <c r="A27" s="14">
        <v>19</v>
      </c>
      <c r="B27" s="8"/>
      <c r="C27" s="40">
        <f>'[1]MASCULINO'!S28</f>
        <v>17</v>
      </c>
      <c r="D27" s="18" t="str">
        <f>'[2]NUMERACÃO MASCULINO'!E23</f>
        <v>19.Mauricio Sucupira Villa Real Neto</v>
      </c>
      <c r="E27" s="32" t="str">
        <f>'[2]NUMERACÃO MASCULINO'!F23</f>
        <v>ASFAD- CE</v>
      </c>
      <c r="F27" s="21">
        <f>'[2]NUMERACÃO MASCULINO'!G23</f>
        <v>0</v>
      </c>
      <c r="G27" s="22">
        <v>0.645</v>
      </c>
      <c r="H27" s="22">
        <v>0.468</v>
      </c>
      <c r="I27" s="26">
        <f t="shared" si="0"/>
        <v>645</v>
      </c>
      <c r="J27" s="35">
        <f t="shared" si="4"/>
        <v>14</v>
      </c>
      <c r="K27" s="13">
        <f t="shared" si="5"/>
        <v>66.2211</v>
      </c>
      <c r="L27" s="17">
        <f t="shared" si="1"/>
        <v>645.0000000645047</v>
      </c>
      <c r="M27" s="32"/>
      <c r="N27" s="33">
        <f t="shared" si="2"/>
        <v>645.0064967999999</v>
      </c>
      <c r="O27" s="139"/>
      <c r="P27" s="38"/>
      <c r="Q27" s="39"/>
      <c r="R27" s="39"/>
    </row>
    <row r="28" spans="1:18" s="6" customFormat="1" ht="31.5" customHeight="1" thickBot="1">
      <c r="A28" s="14">
        <v>20</v>
      </c>
      <c r="B28" s="8"/>
      <c r="C28" s="40">
        <f>'[1]MASCULINO'!S29</f>
        <v>2</v>
      </c>
      <c r="D28" s="18" t="str">
        <f>'[2]NUMERACÃO MASCULINO'!E24</f>
        <v>20.João Carlos Perrone Kasznar</v>
      </c>
      <c r="E28" s="32" t="str">
        <f>'[2]NUMERACÃO MASCULINO'!F24</f>
        <v>BARRACUDA - RJ</v>
      </c>
      <c r="F28" s="21">
        <f>'[2]NUMERACÃO MASCULINO'!G24</f>
        <v>0</v>
      </c>
      <c r="G28" s="22"/>
      <c r="H28" s="22"/>
      <c r="I28" s="26"/>
      <c r="J28" s="35" t="s">
        <v>27</v>
      </c>
      <c r="K28" s="13"/>
      <c r="L28" s="17">
        <f t="shared" si="1"/>
        <v>0</v>
      </c>
      <c r="M28" s="32"/>
      <c r="N28" s="33">
        <f t="shared" si="2"/>
        <v>0</v>
      </c>
      <c r="O28" s="139"/>
      <c r="P28" s="38"/>
      <c r="Q28" s="39"/>
      <c r="R28" s="39"/>
    </row>
    <row r="29" spans="1:18" s="6" customFormat="1" ht="31.5" customHeight="1" thickBot="1">
      <c r="A29" s="14">
        <v>21</v>
      </c>
      <c r="B29" s="8"/>
      <c r="C29" s="40">
        <f>'[1]MASCULINO'!S30</f>
        <v>62</v>
      </c>
      <c r="D29" s="18" t="str">
        <f>'[2]NUMERACÃO MASCULINO'!E25</f>
        <v>21.Douglas Tho</v>
      </c>
      <c r="E29" s="32" t="str">
        <f>'[2]NUMERACÃO MASCULINO'!F25</f>
        <v>BARRACUDA - RJ</v>
      </c>
      <c r="F29" s="21">
        <f>'[2]NUMERACÃO MASCULINO'!G25</f>
        <v>0</v>
      </c>
      <c r="G29" s="22">
        <v>0.491</v>
      </c>
      <c r="H29" s="22">
        <v>0.2</v>
      </c>
      <c r="I29" s="26">
        <f t="shared" si="0"/>
        <v>491</v>
      </c>
      <c r="J29" s="35">
        <f t="shared" si="4"/>
        <v>22</v>
      </c>
      <c r="K29" s="13">
        <f t="shared" si="5"/>
        <v>58.1711</v>
      </c>
      <c r="L29" s="17">
        <f t="shared" si="1"/>
        <v>491.00000004910197</v>
      </c>
      <c r="M29" s="32"/>
      <c r="N29" s="33">
        <f t="shared" si="2"/>
        <v>491.00493</v>
      </c>
      <c r="O29" s="139"/>
      <c r="P29" s="38"/>
      <c r="Q29" s="39"/>
      <c r="R29" s="39"/>
    </row>
    <row r="30" spans="1:18" s="6" customFormat="1" ht="31.5" customHeight="1" thickBot="1">
      <c r="A30" s="14">
        <v>22</v>
      </c>
      <c r="B30" s="8"/>
      <c r="C30" s="40">
        <f>'[1]MASCULINO'!S31</f>
        <v>59</v>
      </c>
      <c r="D30" s="27" t="str">
        <f>'[2]NUMERACÃO MASCULINO'!E26</f>
        <v>22.Ademir Nascimento Junior</v>
      </c>
      <c r="E30" s="32" t="str">
        <f>'[2]NUMERACÃO MASCULINO'!F26</f>
        <v>CARIACICA - ES</v>
      </c>
      <c r="F30" s="21">
        <f>'[2]NUMERACÃO MASCULINO'!G26</f>
        <v>0</v>
      </c>
      <c r="G30" s="22">
        <v>0.33</v>
      </c>
      <c r="H30" s="22">
        <v>0.174</v>
      </c>
      <c r="I30" s="26">
        <f t="shared" si="0"/>
        <v>330</v>
      </c>
      <c r="J30" s="35">
        <f t="shared" si="4"/>
        <v>27</v>
      </c>
      <c r="K30" s="13">
        <f t="shared" si="5"/>
        <v>53.1431</v>
      </c>
      <c r="L30" s="17">
        <f t="shared" si="1"/>
        <v>330.00000003300175</v>
      </c>
      <c r="M30" s="32"/>
      <c r="N30" s="33">
        <f t="shared" si="2"/>
        <v>330.0033174</v>
      </c>
      <c r="O30" s="139"/>
      <c r="P30" s="38"/>
      <c r="Q30" s="39"/>
      <c r="R30" s="39"/>
    </row>
    <row r="31" spans="1:18" s="6" customFormat="1" ht="31.5" customHeight="1" thickBot="1">
      <c r="A31" s="14">
        <v>23</v>
      </c>
      <c r="B31" s="8"/>
      <c r="C31" s="40">
        <f>'[1]MASCULINO'!S32</f>
        <v>54</v>
      </c>
      <c r="D31" s="18" t="str">
        <f>'[2]NUMERACÃO MASCULINO'!E27</f>
        <v>23.Geraldo Antonio Tonon</v>
      </c>
      <c r="E31" s="32" t="str">
        <f>'[2]NUMERACÃO MASCULINO'!F27</f>
        <v>CARIACICA - ES</v>
      </c>
      <c r="F31" s="21">
        <f>'[2]NUMERACÃO MASCULINO'!G27</f>
        <v>0</v>
      </c>
      <c r="G31" s="22">
        <v>0.907</v>
      </c>
      <c r="H31" s="22">
        <v>0.192</v>
      </c>
      <c r="I31" s="26">
        <f t="shared" si="0"/>
        <v>907</v>
      </c>
      <c r="J31" s="35">
        <f t="shared" si="4"/>
        <v>6</v>
      </c>
      <c r="K31" s="13">
        <f t="shared" si="5"/>
        <v>74.2775</v>
      </c>
      <c r="L31" s="17">
        <f t="shared" si="1"/>
        <v>907.000000090702</v>
      </c>
      <c r="M31" s="32"/>
      <c r="N31" s="33">
        <f t="shared" si="2"/>
        <v>907.0090892</v>
      </c>
      <c r="O31" s="139"/>
      <c r="P31" s="38"/>
      <c r="Q31" s="39"/>
      <c r="R31" s="39"/>
    </row>
    <row r="32" spans="1:18" s="6" customFormat="1" ht="31.5" customHeight="1" thickBot="1">
      <c r="A32" s="14">
        <v>24</v>
      </c>
      <c r="B32" s="8"/>
      <c r="C32" s="40">
        <f>'[1]MASCULINO'!S33</f>
        <v>8</v>
      </c>
      <c r="D32" s="18" t="str">
        <f>'[2]NUMERACÃO MASCULINO'!E28</f>
        <v>24.Paulo Roberto de Jesus</v>
      </c>
      <c r="E32" s="32" t="str">
        <f>'[2]NUMERACÃO MASCULINO'!F28</f>
        <v>CARIACICA - ES</v>
      </c>
      <c r="F32" s="21">
        <f>'[2]NUMERACÃO MASCULINO'!G28</f>
        <v>0</v>
      </c>
      <c r="G32" s="22"/>
      <c r="H32" s="22"/>
      <c r="I32" s="26">
        <f t="shared" si="0"/>
        <v>0</v>
      </c>
      <c r="J32" s="35">
        <f t="shared" si="4"/>
        <v>0</v>
      </c>
      <c r="K32" s="13">
        <f t="shared" si="5"/>
        <v>0</v>
      </c>
      <c r="L32" s="17">
        <f t="shared" si="1"/>
        <v>0</v>
      </c>
      <c r="M32" s="32"/>
      <c r="N32" s="33">
        <f t="shared" si="2"/>
        <v>0</v>
      </c>
      <c r="O32" s="139"/>
      <c r="P32" s="38"/>
      <c r="Q32" s="39"/>
      <c r="R32" s="39"/>
    </row>
    <row r="33" spans="1:18" s="6" customFormat="1" ht="31.5" customHeight="1" thickBot="1">
      <c r="A33" s="14">
        <v>25</v>
      </c>
      <c r="B33" s="8"/>
      <c r="C33" s="40">
        <f>'[1]MASCULINO'!S34</f>
        <v>36</v>
      </c>
      <c r="D33" s="27" t="str">
        <f>'[2]NUMERACÃO MASCULINO'!E29</f>
        <v>25.Aluisio Antonio Oliveira de Luna</v>
      </c>
      <c r="E33" s="32" t="str">
        <f>'[2]NUMERACÃO MASCULINO'!F29</f>
        <v>CLUPERE - PE</v>
      </c>
      <c r="F33" s="21">
        <f>'[2]NUMERACÃO MASCULINO'!G29</f>
        <v>0</v>
      </c>
      <c r="G33" s="22">
        <v>0.527</v>
      </c>
      <c r="H33" s="22">
        <v>0.162</v>
      </c>
      <c r="I33" s="26">
        <f t="shared" si="0"/>
        <v>527</v>
      </c>
      <c r="J33" s="35">
        <f t="shared" si="4"/>
        <v>20</v>
      </c>
      <c r="K33" s="13">
        <f t="shared" si="5"/>
        <v>60.183</v>
      </c>
      <c r="L33" s="17">
        <f t="shared" si="1"/>
        <v>527.0000000527016</v>
      </c>
      <c r="M33" s="32"/>
      <c r="N33" s="33">
        <f t="shared" si="2"/>
        <v>527.0052862</v>
      </c>
      <c r="O33" s="139"/>
      <c r="P33" s="38"/>
      <c r="Q33" s="39"/>
      <c r="R33" s="39"/>
    </row>
    <row r="34" spans="1:18" s="6" customFormat="1" ht="31.5" customHeight="1" thickBot="1">
      <c r="A34" s="14">
        <v>26</v>
      </c>
      <c r="B34" s="8"/>
      <c r="C34" s="40">
        <f>'[1]MASCULINO'!S35</f>
        <v>44</v>
      </c>
      <c r="D34" s="18" t="str">
        <f>'[2]NUMERACÃO MASCULINO'!E30</f>
        <v>26.Antonio Marcos Gomes Manhães</v>
      </c>
      <c r="E34" s="32" t="str">
        <f>'[2]NUMERACÃO MASCULINO'!F30</f>
        <v>CLUPERE - PE</v>
      </c>
      <c r="F34" s="21">
        <f>'[2]NUMERACÃO MASCULINO'!G30</f>
        <v>0</v>
      </c>
      <c r="G34" s="22"/>
      <c r="H34" s="22"/>
      <c r="I34" s="26">
        <f t="shared" si="0"/>
        <v>0</v>
      </c>
      <c r="J34" s="35">
        <f t="shared" si="4"/>
        <v>0</v>
      </c>
      <c r="K34" s="13">
        <f t="shared" si="5"/>
        <v>0</v>
      </c>
      <c r="L34" s="17">
        <f t="shared" si="1"/>
        <v>0</v>
      </c>
      <c r="M34" s="32"/>
      <c r="N34" s="33">
        <f t="shared" si="2"/>
        <v>0</v>
      </c>
      <c r="O34" s="139"/>
      <c r="P34" s="38"/>
      <c r="Q34" s="39"/>
      <c r="R34" s="39"/>
    </row>
    <row r="35" spans="1:18" s="6" customFormat="1" ht="31.5" customHeight="1" thickBot="1">
      <c r="A35" s="14">
        <v>27</v>
      </c>
      <c r="B35" s="8"/>
      <c r="C35" s="40">
        <f>'[1]MASCULINO'!S36</f>
        <v>26</v>
      </c>
      <c r="D35" s="18" t="str">
        <f>'[2]NUMERACÃO MASCULINO'!E31</f>
        <v>27.Carlos Eduardo de Oliveira Fragoso</v>
      </c>
      <c r="E35" s="32" t="str">
        <f>'[2]NUMERACÃO MASCULINO'!F31</f>
        <v>CLUPERE - PE</v>
      </c>
      <c r="F35" s="21">
        <f>'[2]NUMERACÃO MASCULINO'!G31</f>
        <v>0</v>
      </c>
      <c r="G35" s="22">
        <v>0.722</v>
      </c>
      <c r="H35" s="22">
        <v>0.216</v>
      </c>
      <c r="I35" s="26">
        <f t="shared" si="0"/>
        <v>722</v>
      </c>
      <c r="J35" s="35">
        <f t="shared" si="4"/>
        <v>13</v>
      </c>
      <c r="K35" s="13">
        <f t="shared" si="5"/>
        <v>67.2278</v>
      </c>
      <c r="L35" s="17">
        <f t="shared" si="1"/>
        <v>722.0000000722022</v>
      </c>
      <c r="M35" s="32"/>
      <c r="N35" s="33">
        <f t="shared" si="2"/>
        <v>722.0072415999999</v>
      </c>
      <c r="O35" s="139"/>
      <c r="P35" s="38"/>
      <c r="Q35" s="39"/>
      <c r="R35" s="39"/>
    </row>
    <row r="36" spans="1:18" s="6" customFormat="1" ht="31.5" customHeight="1" thickBot="1">
      <c r="A36" s="14">
        <v>28</v>
      </c>
      <c r="B36" s="8"/>
      <c r="C36" s="40">
        <f>'[1]MASCULINO'!S37</f>
        <v>68</v>
      </c>
      <c r="D36" s="20" t="str">
        <f>'[2]NUMERACÃO MASCULINO'!E32</f>
        <v>28.Edimilson Braz dos Santos</v>
      </c>
      <c r="E36" s="32" t="str">
        <f>'[2]NUMERACÃO MASCULINO'!F32</f>
        <v>CLUPERE - PE</v>
      </c>
      <c r="F36" s="21">
        <f>'[2]NUMERACÃO MASCULINO'!G32</f>
        <v>0</v>
      </c>
      <c r="G36" s="22">
        <v>0.163</v>
      </c>
      <c r="H36" s="22">
        <v>0.163</v>
      </c>
      <c r="I36" s="26">
        <f t="shared" si="0"/>
        <v>163</v>
      </c>
      <c r="J36" s="35">
        <f t="shared" si="4"/>
        <v>41</v>
      </c>
      <c r="K36" s="13">
        <f t="shared" si="5"/>
        <v>39.078</v>
      </c>
      <c r="L36" s="17">
        <f t="shared" si="1"/>
        <v>163.0000000163016</v>
      </c>
      <c r="M36" s="32"/>
      <c r="N36" s="33">
        <f t="shared" si="2"/>
        <v>163.0016463</v>
      </c>
      <c r="O36" s="139"/>
      <c r="P36" s="38"/>
      <c r="Q36" s="39"/>
      <c r="R36" s="39"/>
    </row>
    <row r="37" spans="1:18" s="6" customFormat="1" ht="31.5" customHeight="1" thickBot="1">
      <c r="A37" s="14">
        <v>29</v>
      </c>
      <c r="B37" s="8"/>
      <c r="C37" s="40">
        <f>'[1]MASCULINO'!S38</f>
        <v>70</v>
      </c>
      <c r="D37" s="27" t="str">
        <f>'[2]NUMERACÃO MASCULINO'!E33</f>
        <v>29.Gilson de Carvalho Nino</v>
      </c>
      <c r="E37" s="32" t="str">
        <f>'[2]NUMERACÃO MASCULINO'!F33</f>
        <v>CLUPERE - PE</v>
      </c>
      <c r="F37" s="21">
        <f>'[2]NUMERACÃO MASCULINO'!G33</f>
        <v>0</v>
      </c>
      <c r="G37" s="22">
        <v>0.145</v>
      </c>
      <c r="H37" s="22">
        <v>0.052</v>
      </c>
      <c r="I37" s="26">
        <f t="shared" si="0"/>
        <v>145</v>
      </c>
      <c r="J37" s="35">
        <f t="shared" si="4"/>
        <v>44</v>
      </c>
      <c r="K37" s="13">
        <f t="shared" si="5"/>
        <v>36.0666</v>
      </c>
      <c r="L37" s="17">
        <f t="shared" si="1"/>
        <v>145.0000000145005</v>
      </c>
      <c r="M37" s="32"/>
      <c r="N37" s="33">
        <f t="shared" si="2"/>
        <v>145.0014552</v>
      </c>
      <c r="O37" s="139"/>
      <c r="P37" s="38"/>
      <c r="Q37" s="39"/>
      <c r="R37" s="39"/>
    </row>
    <row r="38" spans="1:18" s="6" customFormat="1" ht="31.5" customHeight="1" thickBot="1">
      <c r="A38" s="14">
        <v>30</v>
      </c>
      <c r="B38" s="8"/>
      <c r="C38" s="40">
        <f>'[1]MASCULINO'!S39</f>
        <v>55</v>
      </c>
      <c r="D38" s="18" t="str">
        <f>'[2]NUMERACÃO MASCULINO'!E34</f>
        <v>30.Felipe Dornelas Câmara Teixeira</v>
      </c>
      <c r="E38" s="32" t="str">
        <f>'[2]NUMERACÃO MASCULINO'!F34</f>
        <v>CLUPERE - PE</v>
      </c>
      <c r="F38" s="21">
        <f>'[2]NUMERACÃO MASCULINO'!G34</f>
        <v>0</v>
      </c>
      <c r="G38" s="22"/>
      <c r="H38" s="22"/>
      <c r="I38" s="26">
        <f t="shared" si="0"/>
        <v>0</v>
      </c>
      <c r="J38" s="35">
        <f t="shared" si="4"/>
        <v>0</v>
      </c>
      <c r="K38" s="13">
        <f t="shared" si="5"/>
        <v>0</v>
      </c>
      <c r="L38" s="17">
        <f t="shared" si="1"/>
        <v>0</v>
      </c>
      <c r="M38" s="32"/>
      <c r="N38" s="33">
        <f t="shared" si="2"/>
        <v>0</v>
      </c>
      <c r="O38" s="139"/>
      <c r="P38" s="38"/>
      <c r="Q38" s="39"/>
      <c r="R38" s="39"/>
    </row>
    <row r="39" spans="1:18" s="6" customFormat="1" ht="31.5" customHeight="1" thickBot="1">
      <c r="A39" s="14">
        <v>31</v>
      </c>
      <c r="B39" s="5"/>
      <c r="C39" s="40">
        <f>'[1]MASCULINO'!S40</f>
        <v>75</v>
      </c>
      <c r="D39" s="20" t="str">
        <f>'[2]NUMERACÃO MASCULINO'!E35</f>
        <v>31.João Mauricio Simmonds Lessa</v>
      </c>
      <c r="E39" s="32" t="str">
        <f>'[2]NUMERACÃO MASCULINO'!F35</f>
        <v>CLUPERE - PE</v>
      </c>
      <c r="F39" s="21">
        <f>'[2]NUMERACÃO MASCULINO'!G35</f>
        <v>0</v>
      </c>
      <c r="G39" s="22">
        <v>0.104</v>
      </c>
      <c r="H39" s="22">
        <v>0.061</v>
      </c>
      <c r="I39" s="26">
        <f t="shared" si="0"/>
        <v>104</v>
      </c>
      <c r="J39" s="35">
        <f t="shared" si="4"/>
        <v>48</v>
      </c>
      <c r="K39" s="13">
        <f t="shared" si="5"/>
        <v>32.0528</v>
      </c>
      <c r="L39" s="17">
        <f t="shared" si="1"/>
        <v>104.00000001040061</v>
      </c>
      <c r="M39" s="32"/>
      <c r="N39" s="33">
        <f t="shared" si="2"/>
        <v>104.0010461</v>
      </c>
      <c r="O39" s="139"/>
      <c r="P39" s="137">
        <f>SUM(I39+F39/100+G39/10000+H39/100000000)</f>
        <v>104.00001040061</v>
      </c>
      <c r="Q39" s="138"/>
      <c r="R39" s="138"/>
    </row>
    <row r="40" spans="1:18" s="6" customFormat="1" ht="31.5" customHeight="1" thickBot="1">
      <c r="A40" s="14">
        <v>32</v>
      </c>
      <c r="B40" s="5"/>
      <c r="C40" s="40">
        <f>'[1]MASCULINO'!S41</f>
        <v>9</v>
      </c>
      <c r="D40" s="20" t="str">
        <f>'[2]NUMERACÃO MASCULINO'!E36</f>
        <v>32.José Augusto Ferreira Campos</v>
      </c>
      <c r="E40" s="32" t="str">
        <f>'[2]NUMERACÃO MASCULINO'!F36</f>
        <v>CLUPERE - PE</v>
      </c>
      <c r="F40" s="21">
        <f>'[2]NUMERACÃO MASCULINO'!G36</f>
        <v>0</v>
      </c>
      <c r="G40" s="22">
        <v>1.663</v>
      </c>
      <c r="H40" s="22">
        <v>0.68</v>
      </c>
      <c r="I40" s="26">
        <f t="shared" si="0"/>
        <v>1663</v>
      </c>
      <c r="J40" s="35">
        <f t="shared" si="4"/>
        <v>1</v>
      </c>
      <c r="K40" s="13">
        <f t="shared" si="5"/>
        <v>79.316</v>
      </c>
      <c r="L40" s="17">
        <f t="shared" si="1"/>
        <v>1663.0000001663068</v>
      </c>
      <c r="M40" s="32"/>
      <c r="N40" s="33">
        <f t="shared" si="2"/>
        <v>1663.0166980000001</v>
      </c>
      <c r="O40" s="139"/>
      <c r="P40" s="137">
        <f>SUM(I40+F40/100+G40/10000+H40/100000000)</f>
        <v>1663.0001663068</v>
      </c>
      <c r="Q40" s="138"/>
      <c r="R40" s="138"/>
    </row>
    <row r="41" spans="1:18" s="6" customFormat="1" ht="31.5" customHeight="1" thickBot="1">
      <c r="A41" s="14">
        <v>33</v>
      </c>
      <c r="B41" s="5"/>
      <c r="C41" s="40">
        <f>'[1]MASCULINO'!S42</f>
        <v>14</v>
      </c>
      <c r="D41" s="18" t="str">
        <f>'[2]NUMERACÃO MASCULINO'!E37</f>
        <v>33.José Ronaldo Alves Pereira</v>
      </c>
      <c r="E41" s="32" t="str">
        <f>'[2]NUMERACÃO MASCULINO'!F37</f>
        <v>CLUPERE - PE</v>
      </c>
      <c r="F41" s="21">
        <f>'[2]NUMERACÃO MASCULINO'!G37</f>
        <v>0</v>
      </c>
      <c r="G41" s="22">
        <v>0.298</v>
      </c>
      <c r="H41" s="22">
        <v>0.153</v>
      </c>
      <c r="I41" s="26">
        <f aca="true" t="shared" si="6" ref="I41:I71">G41*1000</f>
        <v>298</v>
      </c>
      <c r="J41" s="35">
        <f t="shared" si="4"/>
        <v>31</v>
      </c>
      <c r="K41" s="13">
        <f t="shared" si="5"/>
        <v>49.1225</v>
      </c>
      <c r="L41" s="17">
        <f aca="true" t="shared" si="7" ref="L41:L72">SUM(I41+F41/100+G41/10000000+H41/100000000000)</f>
        <v>298.0000000298015</v>
      </c>
      <c r="M41" s="32"/>
      <c r="N41" s="33">
        <f aca="true" t="shared" si="8" ref="N41:N72">SUM(I41+G41/100+H41/10000)</f>
        <v>298.00299529999995</v>
      </c>
      <c r="O41" s="139"/>
      <c r="P41" s="137">
        <f>SUM(I41+F41/100+G41/10000+H41/100000000)</f>
        <v>298.00002980153</v>
      </c>
      <c r="Q41" s="138"/>
      <c r="R41" s="138"/>
    </row>
    <row r="42" spans="1:18" s="6" customFormat="1" ht="31.5" customHeight="1" thickBot="1">
      <c r="A42" s="14">
        <v>34</v>
      </c>
      <c r="B42" s="5"/>
      <c r="C42" s="40">
        <f>'[1]MASCULINO'!S43</f>
        <v>72</v>
      </c>
      <c r="D42" s="27" t="str">
        <f>'[2]NUMERACÃO MASCULINO'!E38</f>
        <v>34.Lenilson Camilo de Santana</v>
      </c>
      <c r="E42" s="32" t="str">
        <f>'[2]NUMERACÃO MASCULINO'!F38</f>
        <v>CLUPERE - PE</v>
      </c>
      <c r="F42" s="21">
        <f>'[2]NUMERACÃO MASCULINO'!G38</f>
        <v>0</v>
      </c>
      <c r="G42" s="22"/>
      <c r="H42" s="22"/>
      <c r="I42" s="26">
        <f t="shared" si="6"/>
        <v>0</v>
      </c>
      <c r="J42" s="35">
        <f t="shared" si="4"/>
        <v>0</v>
      </c>
      <c r="K42" s="13">
        <f t="shared" si="5"/>
        <v>0</v>
      </c>
      <c r="L42" s="17">
        <f t="shared" si="7"/>
        <v>0</v>
      </c>
      <c r="M42" s="32"/>
      <c r="N42" s="33">
        <f t="shared" si="8"/>
        <v>0</v>
      </c>
      <c r="O42" s="139"/>
      <c r="P42" s="38"/>
      <c r="Q42" s="39"/>
      <c r="R42" s="39"/>
    </row>
    <row r="43" spans="1:18" s="6" customFormat="1" ht="31.5" customHeight="1" thickBot="1">
      <c r="A43" s="14">
        <v>35</v>
      </c>
      <c r="B43" s="5"/>
      <c r="C43" s="40">
        <f>'[1]MASCULINO'!S44</f>
        <v>69</v>
      </c>
      <c r="D43" s="18" t="str">
        <f>'[2]NUMERACÃO MASCULINO'!E39</f>
        <v>35.Luiz Petronio Soares da Silva</v>
      </c>
      <c r="E43" s="32" t="str">
        <f>'[2]NUMERACÃO MASCULINO'!F39</f>
        <v>CLUPERE - PE</v>
      </c>
      <c r="F43" s="21">
        <f>'[2]NUMERACÃO MASCULINO'!G39</f>
        <v>0</v>
      </c>
      <c r="G43" s="22">
        <v>1.464</v>
      </c>
      <c r="H43" s="22">
        <v>0.54</v>
      </c>
      <c r="I43" s="26">
        <f t="shared" si="6"/>
        <v>1464</v>
      </c>
      <c r="J43" s="35">
        <f t="shared" si="4"/>
        <v>2</v>
      </c>
      <c r="K43" s="13">
        <f t="shared" si="5"/>
        <v>78.3081</v>
      </c>
      <c r="L43" s="17">
        <f t="shared" si="7"/>
        <v>1464.0000001464055</v>
      </c>
      <c r="M43" s="32"/>
      <c r="N43" s="33">
        <f t="shared" si="8"/>
        <v>1464.0146940000002</v>
      </c>
      <c r="O43" s="139"/>
      <c r="P43" s="38"/>
      <c r="Q43" s="39"/>
      <c r="R43" s="39"/>
    </row>
    <row r="44" spans="1:18" s="6" customFormat="1" ht="31.5" customHeight="1" thickBot="1">
      <c r="A44" s="14">
        <v>36</v>
      </c>
      <c r="B44" s="5"/>
      <c r="C44" s="40">
        <f>'[1]MASCULINO'!S45</f>
        <v>61</v>
      </c>
      <c r="D44" s="27" t="str">
        <f>'[2]NUMERACÃO MASCULINO'!E40</f>
        <v>36.Marcello Aguiar Tomaz Monteiro</v>
      </c>
      <c r="E44" s="32" t="str">
        <f>'[2]NUMERACÃO MASCULINO'!F40</f>
        <v>CLUPERE - PE</v>
      </c>
      <c r="F44" s="21">
        <f>'[2]NUMERACÃO MASCULINO'!G40</f>
        <v>0</v>
      </c>
      <c r="G44" s="22"/>
      <c r="H44" s="22"/>
      <c r="I44" s="26">
        <f t="shared" si="6"/>
        <v>0</v>
      </c>
      <c r="J44" s="35">
        <f t="shared" si="4"/>
        <v>0</v>
      </c>
      <c r="K44" s="13">
        <f t="shared" si="5"/>
        <v>0</v>
      </c>
      <c r="L44" s="17">
        <f t="shared" si="7"/>
        <v>0</v>
      </c>
      <c r="M44" s="32"/>
      <c r="N44" s="33">
        <f t="shared" si="8"/>
        <v>0</v>
      </c>
      <c r="O44" s="139"/>
      <c r="P44" s="38"/>
      <c r="Q44" s="39"/>
      <c r="R44" s="39"/>
    </row>
    <row r="45" spans="1:18" s="6" customFormat="1" ht="31.5" customHeight="1" thickBot="1">
      <c r="A45" s="14">
        <v>37</v>
      </c>
      <c r="B45" s="5"/>
      <c r="C45" s="40">
        <f>'[1]MASCULINO'!S46</f>
        <v>45</v>
      </c>
      <c r="D45" s="20" t="str">
        <f>'[2]NUMERACÃO MASCULINO'!E41</f>
        <v>37.Norman de Moraes Dantas</v>
      </c>
      <c r="E45" s="32" t="str">
        <f>'[2]NUMERACÃO MASCULINO'!F41</f>
        <v>CLUPERE - PE</v>
      </c>
      <c r="F45" s="21">
        <f>'[2]NUMERACÃO MASCULINO'!G41</f>
        <v>0</v>
      </c>
      <c r="G45" s="22">
        <v>0.268</v>
      </c>
      <c r="H45" s="22">
        <v>0.17</v>
      </c>
      <c r="I45" s="26">
        <f t="shared" si="6"/>
        <v>268</v>
      </c>
      <c r="J45" s="35">
        <f t="shared" si="4"/>
        <v>33</v>
      </c>
      <c r="K45" s="13">
        <f t="shared" si="5"/>
        <v>47.1128</v>
      </c>
      <c r="L45" s="17">
        <f t="shared" si="7"/>
        <v>268.00000002680173</v>
      </c>
      <c r="M45" s="32"/>
      <c r="N45" s="33">
        <f t="shared" si="8"/>
        <v>268.002697</v>
      </c>
      <c r="O45" s="139"/>
      <c r="P45" s="38"/>
      <c r="Q45" s="39"/>
      <c r="R45" s="39"/>
    </row>
    <row r="46" spans="1:18" s="6" customFormat="1" ht="31.5" customHeight="1" thickBot="1">
      <c r="A46" s="14">
        <v>38</v>
      </c>
      <c r="B46" s="5"/>
      <c r="C46" s="40">
        <f>'[1]MASCULINO'!S47</f>
        <v>21</v>
      </c>
      <c r="D46" s="20" t="s">
        <v>26</v>
      </c>
      <c r="E46" s="32" t="str">
        <f>'[2]NUMERACÃO MASCULINO'!F42</f>
        <v>CLUPERE - PE</v>
      </c>
      <c r="F46" s="21">
        <f>'[2]NUMERACÃO MASCULINO'!G42</f>
        <v>0</v>
      </c>
      <c r="G46" s="22">
        <v>0.046</v>
      </c>
      <c r="H46" s="22">
        <v>0.046</v>
      </c>
      <c r="I46" s="26">
        <f t="shared" si="6"/>
        <v>46</v>
      </c>
      <c r="J46" s="35">
        <f t="shared" si="4"/>
        <v>52</v>
      </c>
      <c r="K46" s="13">
        <f t="shared" si="5"/>
        <v>28.0406</v>
      </c>
      <c r="L46" s="17">
        <f t="shared" si="7"/>
        <v>46.00000000460046</v>
      </c>
      <c r="M46" s="32"/>
      <c r="N46" s="33">
        <f t="shared" si="8"/>
        <v>46.000464599999994</v>
      </c>
      <c r="O46" s="139"/>
      <c r="P46" s="38"/>
      <c r="Q46" s="39"/>
      <c r="R46" s="39"/>
    </row>
    <row r="47" spans="1:18" s="6" customFormat="1" ht="31.5" customHeight="1" thickBot="1">
      <c r="A47" s="14">
        <v>39</v>
      </c>
      <c r="B47" s="5"/>
      <c r="C47" s="40">
        <f>'[1]MASCULINO'!S48</f>
        <v>23</v>
      </c>
      <c r="D47" s="18" t="str">
        <f>'[2]NUMERACÃO MASCULINO'!E43</f>
        <v>39.Weyler Soares Fonteles</v>
      </c>
      <c r="E47" s="32" t="str">
        <f>'[2]NUMERACÃO MASCULINO'!F43</f>
        <v>CLUPERE - PE</v>
      </c>
      <c r="F47" s="21">
        <f>'[2]NUMERACÃO MASCULINO'!G43</f>
        <v>0</v>
      </c>
      <c r="G47" s="22">
        <v>0.036</v>
      </c>
      <c r="H47" s="22">
        <v>0.036</v>
      </c>
      <c r="I47" s="26">
        <f t="shared" si="6"/>
        <v>36</v>
      </c>
      <c r="J47" s="35">
        <f t="shared" si="4"/>
        <v>53</v>
      </c>
      <c r="K47" s="13">
        <f t="shared" si="5"/>
        <v>27.0378</v>
      </c>
      <c r="L47" s="17">
        <f t="shared" si="7"/>
        <v>36.00000000360036</v>
      </c>
      <c r="M47" s="32"/>
      <c r="N47" s="33">
        <f t="shared" si="8"/>
        <v>36.0003636</v>
      </c>
      <c r="O47" s="139"/>
      <c r="P47" s="137">
        <f>SUM(I47+F47/100+G47/10000+H47/100000000)</f>
        <v>36.000003600359996</v>
      </c>
      <c r="Q47" s="138"/>
      <c r="R47" s="138"/>
    </row>
    <row r="48" spans="1:18" s="6" customFormat="1" ht="31.5" customHeight="1" thickBot="1">
      <c r="A48" s="14">
        <v>40</v>
      </c>
      <c r="B48" s="5"/>
      <c r="C48" s="40">
        <f>'[1]MASCULINO'!S49</f>
        <v>32</v>
      </c>
      <c r="D48" s="28" t="str">
        <f>'[2]NUMERACÃO MASCULINO'!E44</f>
        <v>40.Willams Assis de Lira</v>
      </c>
      <c r="E48" s="32" t="str">
        <f>'[2]NUMERACÃO MASCULINO'!F44</f>
        <v>CLUPERE - PE</v>
      </c>
      <c r="F48" s="21">
        <f>'[2]NUMERACÃO MASCULINO'!G44</f>
        <v>0</v>
      </c>
      <c r="G48" s="22">
        <v>0.111</v>
      </c>
      <c r="H48" s="22">
        <v>0.053</v>
      </c>
      <c r="I48" s="26">
        <f t="shared" si="6"/>
        <v>111</v>
      </c>
      <c r="J48" s="35">
        <f t="shared" si="4"/>
        <v>47</v>
      </c>
      <c r="K48" s="13">
        <f t="shared" si="5"/>
        <v>33.0561</v>
      </c>
      <c r="L48" s="17">
        <f t="shared" si="7"/>
        <v>111.00000001110052</v>
      </c>
      <c r="M48" s="32"/>
      <c r="N48" s="33">
        <f t="shared" si="8"/>
        <v>111.0011153</v>
      </c>
      <c r="O48" s="139"/>
      <c r="P48" s="137">
        <f>SUM(I48+F48/100+G48/10000+H48/100000000)</f>
        <v>111.00001110052999</v>
      </c>
      <c r="Q48" s="138"/>
      <c r="R48" s="138"/>
    </row>
    <row r="49" spans="1:18" s="6" customFormat="1" ht="31.5" customHeight="1" thickBot="1">
      <c r="A49" s="14">
        <v>41</v>
      </c>
      <c r="B49" s="5"/>
      <c r="C49" s="40">
        <f>'[1]MASCULINO'!S50</f>
        <v>73</v>
      </c>
      <c r="D49" s="28" t="str">
        <f>'[2]NUMERACÃO MASCULINO'!E45</f>
        <v>41.Alberto Costa Porto Junior</v>
      </c>
      <c r="E49" s="32" t="str">
        <f>'[2]NUMERACÃO MASCULINO'!F45</f>
        <v>CLUPESIL - BA</v>
      </c>
      <c r="F49" s="21">
        <f>'[2]NUMERACÃO MASCULINO'!G45</f>
        <v>0</v>
      </c>
      <c r="G49" s="22">
        <v>0.897</v>
      </c>
      <c r="H49" s="22">
        <v>0.503</v>
      </c>
      <c r="I49" s="26">
        <f t="shared" si="6"/>
        <v>897</v>
      </c>
      <c r="J49" s="35">
        <f t="shared" si="4"/>
        <v>7</v>
      </c>
      <c r="K49" s="13">
        <f t="shared" si="5"/>
        <v>73.2701</v>
      </c>
      <c r="L49" s="17">
        <f t="shared" si="7"/>
        <v>897.000000089705</v>
      </c>
      <c r="M49" s="32"/>
      <c r="N49" s="33">
        <f t="shared" si="8"/>
        <v>897.0090203</v>
      </c>
      <c r="O49" s="139"/>
      <c r="P49" s="137">
        <f>SUM(I49+F49/100+G49/10000+H49/100000000)</f>
        <v>897.00008970503</v>
      </c>
      <c r="Q49" s="138"/>
      <c r="R49" s="138"/>
    </row>
    <row r="50" spans="1:18" s="6" customFormat="1" ht="31.5" customHeight="1" thickBot="1">
      <c r="A50" s="14">
        <v>42</v>
      </c>
      <c r="B50" s="5"/>
      <c r="C50" s="41">
        <f>'[1]MASCULINO'!S51</f>
        <v>18</v>
      </c>
      <c r="D50" s="28" t="str">
        <f>'[2]NUMERACÃO MASCULINO'!E46</f>
        <v>42.Claudio dos Santos Menezes</v>
      </c>
      <c r="E50" s="32" t="str">
        <f>'[2]NUMERACÃO MASCULINO'!F46</f>
        <v>CLUPESIL - BA</v>
      </c>
      <c r="F50" s="21">
        <f>'[2]NUMERACÃO MASCULINO'!G46</f>
        <v>0</v>
      </c>
      <c r="G50" s="22"/>
      <c r="H50" s="22"/>
      <c r="I50" s="26"/>
      <c r="J50" s="35" t="s">
        <v>27</v>
      </c>
      <c r="K50" s="13"/>
      <c r="L50" s="17">
        <f t="shared" si="7"/>
        <v>0</v>
      </c>
      <c r="M50" s="32"/>
      <c r="N50" s="33">
        <f t="shared" si="8"/>
        <v>0</v>
      </c>
      <c r="O50" s="139"/>
      <c r="P50" s="38"/>
      <c r="Q50" s="39"/>
      <c r="R50" s="39"/>
    </row>
    <row r="51" spans="1:18" s="6" customFormat="1" ht="31.5" customHeight="1" thickBot="1">
      <c r="A51" s="14">
        <v>43</v>
      </c>
      <c r="B51" s="5"/>
      <c r="C51" s="41">
        <f>'[1]MASCULINO'!S52</f>
        <v>46</v>
      </c>
      <c r="D51" s="28" t="str">
        <f>'[2]NUMERACÃO MASCULINO'!E47</f>
        <v>43,Danilo Menezes Docio</v>
      </c>
      <c r="E51" s="32" t="str">
        <f>'[2]NUMERACÃO MASCULINO'!F47</f>
        <v>CLUPESIL - BA</v>
      </c>
      <c r="F51" s="21">
        <f>'[2]NUMERACÃO MASCULINO'!G47</f>
        <v>0</v>
      </c>
      <c r="G51" s="22">
        <v>0.552</v>
      </c>
      <c r="H51" s="22">
        <v>0.264</v>
      </c>
      <c r="I51" s="26">
        <f t="shared" si="6"/>
        <v>552</v>
      </c>
      <c r="J51" s="35">
        <f t="shared" si="4"/>
        <v>17</v>
      </c>
      <c r="K51" s="13">
        <f t="shared" si="5"/>
        <v>63.2016</v>
      </c>
      <c r="L51" s="17">
        <f t="shared" si="7"/>
        <v>552.0000000552026</v>
      </c>
      <c r="M51" s="32"/>
      <c r="N51" s="33">
        <f t="shared" si="8"/>
        <v>552.0055464000001</v>
      </c>
      <c r="O51" s="139"/>
      <c r="P51" s="38"/>
      <c r="Q51" s="39"/>
      <c r="R51" s="39"/>
    </row>
    <row r="52" spans="1:18" s="6" customFormat="1" ht="31.5" customHeight="1" thickBot="1">
      <c r="A52" s="14">
        <v>44</v>
      </c>
      <c r="B52" s="5"/>
      <c r="C52" s="41">
        <f>'[1]MASCULINO'!S53</f>
        <v>51</v>
      </c>
      <c r="D52" s="27" t="str">
        <f>'[2]NUMERACÃO MASCULINO'!E48</f>
        <v>44.Eduardo José dos Santos Leal</v>
      </c>
      <c r="E52" s="32" t="str">
        <f>'[2]NUMERACÃO MASCULINO'!F48</f>
        <v>CLUPESIL - BA</v>
      </c>
      <c r="F52" s="21">
        <f>'[2]NUMERACÃO MASCULINO'!G48</f>
        <v>0</v>
      </c>
      <c r="G52" s="22">
        <v>0.212</v>
      </c>
      <c r="H52" s="22">
        <v>0.212</v>
      </c>
      <c r="I52" s="26">
        <f t="shared" si="6"/>
        <v>212</v>
      </c>
      <c r="J52" s="35">
        <f t="shared" si="4"/>
        <v>36</v>
      </c>
      <c r="K52" s="13">
        <f t="shared" si="5"/>
        <v>44.099</v>
      </c>
      <c r="L52" s="17">
        <f t="shared" si="7"/>
        <v>212.00000002120214</v>
      </c>
      <c r="M52" s="32"/>
      <c r="N52" s="33">
        <f t="shared" si="8"/>
        <v>212.00214119999998</v>
      </c>
      <c r="O52" s="139"/>
      <c r="P52" s="38"/>
      <c r="Q52" s="39"/>
      <c r="R52" s="39"/>
    </row>
    <row r="53" spans="1:18" s="6" customFormat="1" ht="31.5" customHeight="1" thickBot="1">
      <c r="A53" s="14">
        <v>45</v>
      </c>
      <c r="B53" s="5"/>
      <c r="C53" s="41">
        <f>'[1]MASCULINO'!S54</f>
        <v>63</v>
      </c>
      <c r="D53" s="18" t="str">
        <f>'[2]NUMERACÃO MASCULINO'!E49</f>
        <v>45.Johnny Cleber Silva Menezes</v>
      </c>
      <c r="E53" s="32" t="str">
        <f>'[2]NUMERACÃO MASCULINO'!F49</f>
        <v>CLUPESIL - BA</v>
      </c>
      <c r="F53" s="21">
        <f>'[2]NUMERACÃO MASCULINO'!G49</f>
        <v>0</v>
      </c>
      <c r="G53" s="22">
        <v>0.086</v>
      </c>
      <c r="H53" s="22">
        <v>0.086</v>
      </c>
      <c r="I53" s="26">
        <f t="shared" si="6"/>
        <v>86</v>
      </c>
      <c r="J53" s="35">
        <f t="shared" si="4"/>
        <v>49</v>
      </c>
      <c r="K53" s="13">
        <f t="shared" si="5"/>
        <v>31.0496</v>
      </c>
      <c r="L53" s="17">
        <f t="shared" si="7"/>
        <v>86.00000000860086</v>
      </c>
      <c r="M53" s="32"/>
      <c r="N53" s="33">
        <f t="shared" si="8"/>
        <v>86.0008686</v>
      </c>
      <c r="O53" s="139"/>
      <c r="P53" s="38"/>
      <c r="Q53" s="39"/>
      <c r="R53" s="39"/>
    </row>
    <row r="54" spans="1:18" s="6" customFormat="1" ht="31.5" customHeight="1" thickBot="1">
      <c r="A54" s="14">
        <v>46</v>
      </c>
      <c r="B54" s="5"/>
      <c r="C54" s="41">
        <f>'[1]MASCULINO'!S55</f>
        <v>16</v>
      </c>
      <c r="D54" s="20" t="str">
        <f>'[2]NUMERACÃO MASCULINO'!E50</f>
        <v>46.Paulo Sergio Nascimento Guedes</v>
      </c>
      <c r="E54" s="32" t="str">
        <f>'[2]NUMERACÃO MASCULINO'!F50</f>
        <v>CLUPESIL - BA</v>
      </c>
      <c r="F54" s="21">
        <f>'[2]NUMERACÃO MASCULINO'!G50</f>
        <v>0</v>
      </c>
      <c r="G54" s="22">
        <v>0.549</v>
      </c>
      <c r="H54" s="22">
        <v>0.174</v>
      </c>
      <c r="I54" s="26">
        <f t="shared" si="6"/>
        <v>549</v>
      </c>
      <c r="J54" s="35">
        <f t="shared" si="4"/>
        <v>18</v>
      </c>
      <c r="K54" s="13">
        <f t="shared" si="5"/>
        <v>62.1953</v>
      </c>
      <c r="L54" s="17">
        <f t="shared" si="7"/>
        <v>549.0000000549018</v>
      </c>
      <c r="M54" s="32"/>
      <c r="N54" s="33">
        <f t="shared" si="8"/>
        <v>549.0055074</v>
      </c>
      <c r="O54" s="139"/>
      <c r="P54" s="38"/>
      <c r="Q54" s="39"/>
      <c r="R54" s="39"/>
    </row>
    <row r="55" spans="1:18" s="6" customFormat="1" ht="31.5" customHeight="1" thickBot="1">
      <c r="A55" s="14">
        <v>47</v>
      </c>
      <c r="B55" s="5"/>
      <c r="C55" s="41">
        <f>'[1]MASCULINO'!S56</f>
        <v>50</v>
      </c>
      <c r="D55" s="28" t="str">
        <f>'[2]NUMERACÃO MASCULINO'!E51</f>
        <v>47.Thiago Carvalho Santos</v>
      </c>
      <c r="E55" s="32" t="str">
        <f>'[2]NUMERACÃO MASCULINO'!F51</f>
        <v>CLUPESIL - BA</v>
      </c>
      <c r="F55" s="21">
        <f>'[2]NUMERACÃO MASCULINO'!G51</f>
        <v>0</v>
      </c>
      <c r="G55" s="22">
        <v>0.825</v>
      </c>
      <c r="H55" s="22">
        <v>0.261</v>
      </c>
      <c r="I55" s="26">
        <f t="shared" si="6"/>
        <v>825</v>
      </c>
      <c r="J55" s="35">
        <f t="shared" si="4"/>
        <v>9</v>
      </c>
      <c r="K55" s="13">
        <f t="shared" si="5"/>
        <v>71.2556</v>
      </c>
      <c r="L55" s="17">
        <f t="shared" si="7"/>
        <v>825.0000000825027</v>
      </c>
      <c r="M55" s="32"/>
      <c r="N55" s="33">
        <f t="shared" si="8"/>
        <v>825.0082761</v>
      </c>
      <c r="O55" s="139"/>
      <c r="P55" s="38"/>
      <c r="Q55" s="39"/>
      <c r="R55" s="39"/>
    </row>
    <row r="56" spans="1:18" s="6" customFormat="1" ht="31.5" customHeight="1" thickBot="1">
      <c r="A56" s="14">
        <v>48</v>
      </c>
      <c r="B56" s="5"/>
      <c r="C56" s="41">
        <f>'[1]MASCULINO'!S57</f>
        <v>1</v>
      </c>
      <c r="D56" s="20" t="str">
        <f>'[2]NUMERACÃO MASCULINO'!E52</f>
        <v>48.Armando Jorge Araujo Alencar</v>
      </c>
      <c r="E56" s="32" t="str">
        <f>'[2]NUMERACÃO MASCULINO'!F52</f>
        <v>COPA - PE</v>
      </c>
      <c r="F56" s="21">
        <f>'[2]NUMERACÃO MASCULINO'!G52</f>
        <v>0</v>
      </c>
      <c r="G56" s="22">
        <v>0.558</v>
      </c>
      <c r="H56" s="22">
        <v>0.412</v>
      </c>
      <c r="I56" s="26">
        <f t="shared" si="6"/>
        <v>558</v>
      </c>
      <c r="J56" s="35">
        <f t="shared" si="4"/>
        <v>16</v>
      </c>
      <c r="K56" s="13">
        <f t="shared" si="5"/>
        <v>64.208</v>
      </c>
      <c r="L56" s="17">
        <f t="shared" si="7"/>
        <v>558.0000000558041</v>
      </c>
      <c r="M56" s="32"/>
      <c r="N56" s="33">
        <f t="shared" si="8"/>
        <v>558.0056212000001</v>
      </c>
      <c r="O56" s="139"/>
      <c r="P56" s="38"/>
      <c r="Q56" s="39"/>
      <c r="R56" s="39"/>
    </row>
    <row r="57" spans="1:18" s="6" customFormat="1" ht="31.5" customHeight="1" thickBot="1">
      <c r="A57" s="14">
        <v>49</v>
      </c>
      <c r="B57" s="5"/>
      <c r="C57" s="41">
        <f>'[1]MASCULINO'!S58</f>
        <v>40</v>
      </c>
      <c r="D57" s="28" t="str">
        <f>'[2]NUMERACÃO MASCULINO'!E53</f>
        <v>49.Delson Francisco Pereira</v>
      </c>
      <c r="E57" s="32" t="str">
        <f>'[2]NUMERACÃO MASCULINO'!F53</f>
        <v>COPA - PE</v>
      </c>
      <c r="F57" s="21">
        <f>'[2]NUMERACÃO MASCULINO'!G53</f>
        <v>0</v>
      </c>
      <c r="G57" s="22"/>
      <c r="H57" s="22"/>
      <c r="I57" s="26"/>
      <c r="J57" s="35" t="s">
        <v>27</v>
      </c>
      <c r="K57" s="13"/>
      <c r="L57" s="17">
        <f t="shared" si="7"/>
        <v>0</v>
      </c>
      <c r="M57" s="32"/>
      <c r="N57" s="33">
        <f t="shared" si="8"/>
        <v>0</v>
      </c>
      <c r="O57" s="139"/>
      <c r="P57" s="38"/>
      <c r="Q57" s="39"/>
      <c r="R57" s="39"/>
    </row>
    <row r="58" spans="1:18" s="6" customFormat="1" ht="31.5" customHeight="1" thickBot="1">
      <c r="A58" s="14">
        <v>50</v>
      </c>
      <c r="B58" s="5"/>
      <c r="C58" s="41">
        <f>'[1]MASCULINO'!S59</f>
        <v>10</v>
      </c>
      <c r="D58" s="20" t="str">
        <f>'[2]NUMERACÃO MASCULINO'!E54</f>
        <v>50.Fabien Sergio Brito de Carvalho</v>
      </c>
      <c r="E58" s="32" t="str">
        <f>'[2]NUMERACÃO MASCULINO'!F54</f>
        <v>COPA - PE</v>
      </c>
      <c r="F58" s="21">
        <f>'[2]NUMERACÃO MASCULINO'!G54</f>
        <v>0</v>
      </c>
      <c r="G58" s="22"/>
      <c r="H58" s="22"/>
      <c r="I58" s="26">
        <f t="shared" si="6"/>
        <v>0</v>
      </c>
      <c r="J58" s="35">
        <f t="shared" si="4"/>
        <v>0</v>
      </c>
      <c r="K58" s="13">
        <f t="shared" si="5"/>
        <v>0</v>
      </c>
      <c r="L58" s="17">
        <f t="shared" si="7"/>
        <v>0</v>
      </c>
      <c r="M58" s="32"/>
      <c r="N58" s="33">
        <f t="shared" si="8"/>
        <v>0</v>
      </c>
      <c r="O58" s="139"/>
      <c r="P58" s="38"/>
      <c r="Q58" s="39"/>
      <c r="R58" s="39"/>
    </row>
    <row r="59" spans="1:18" s="6" customFormat="1" ht="31.5" customHeight="1" thickBot="1">
      <c r="A59" s="14">
        <v>51</v>
      </c>
      <c r="B59" s="5"/>
      <c r="C59" s="41">
        <f>'[1]MASCULINO'!S60</f>
        <v>27</v>
      </c>
      <c r="D59" s="18" t="str">
        <f>'[2]NUMERACÃO MASCULINO'!E55</f>
        <v>51.Flavio Henrique Diniz Cavalcante</v>
      </c>
      <c r="E59" s="32" t="str">
        <f>'[2]NUMERACÃO MASCULINO'!F55</f>
        <v>COPA - PE</v>
      </c>
      <c r="F59" s="21">
        <f>'[2]NUMERACÃO MASCULINO'!G55</f>
        <v>0</v>
      </c>
      <c r="G59" s="22"/>
      <c r="H59" s="22"/>
      <c r="I59" s="26">
        <f t="shared" si="6"/>
        <v>0</v>
      </c>
      <c r="J59" s="35">
        <f t="shared" si="4"/>
        <v>0</v>
      </c>
      <c r="K59" s="13">
        <f t="shared" si="5"/>
        <v>0</v>
      </c>
      <c r="L59" s="17">
        <f t="shared" si="7"/>
        <v>0</v>
      </c>
      <c r="M59" s="32"/>
      <c r="N59" s="33">
        <f t="shared" si="8"/>
        <v>0</v>
      </c>
      <c r="O59" s="139"/>
      <c r="P59" s="38"/>
      <c r="Q59" s="39"/>
      <c r="R59" s="39"/>
    </row>
    <row r="60" spans="1:18" s="6" customFormat="1" ht="31.5" customHeight="1" thickBot="1">
      <c r="A60" s="14">
        <v>52</v>
      </c>
      <c r="B60" s="5"/>
      <c r="C60" s="41">
        <f>'[1]MASCULINO'!S61</f>
        <v>38</v>
      </c>
      <c r="D60" s="18" t="str">
        <f>'[2]NUMERACÃO MASCULINO'!E56</f>
        <v>52.Gleidson Jose Pereira de Souza</v>
      </c>
      <c r="E60" s="32" t="str">
        <f>'[2]NUMERACÃO MASCULINO'!F56</f>
        <v>COPA - PE</v>
      </c>
      <c r="F60" s="21">
        <f>'[2]NUMERACÃO MASCULINO'!G56</f>
        <v>0</v>
      </c>
      <c r="G60" s="22"/>
      <c r="H60" s="22"/>
      <c r="I60" s="26">
        <f t="shared" si="6"/>
        <v>0</v>
      </c>
      <c r="J60" s="35">
        <f t="shared" si="4"/>
        <v>0</v>
      </c>
      <c r="K60" s="13">
        <f t="shared" si="5"/>
        <v>0</v>
      </c>
      <c r="L60" s="17">
        <f t="shared" si="7"/>
        <v>0</v>
      </c>
      <c r="M60" s="32"/>
      <c r="N60" s="33">
        <f t="shared" si="8"/>
        <v>0</v>
      </c>
      <c r="O60" s="139"/>
      <c r="P60" s="38"/>
      <c r="Q60" s="39"/>
      <c r="R60" s="39"/>
    </row>
    <row r="61" spans="1:18" s="6" customFormat="1" ht="31.5" customHeight="1" thickBot="1">
      <c r="A61" s="14">
        <v>53</v>
      </c>
      <c r="B61" s="5"/>
      <c r="C61" s="41">
        <f>'[1]MASCULINO'!S62</f>
        <v>3</v>
      </c>
      <c r="D61" s="18" t="str">
        <f>'[2]NUMERACÃO MASCULINO'!E57</f>
        <v>53.Hermes Cristo Cunha Neto</v>
      </c>
      <c r="E61" s="32" t="str">
        <f>'[2]NUMERACÃO MASCULINO'!F57</f>
        <v>COPA - PE</v>
      </c>
      <c r="F61" s="21">
        <f>'[2]NUMERACÃO MASCULINO'!G57</f>
        <v>0</v>
      </c>
      <c r="G61" s="22"/>
      <c r="H61" s="22"/>
      <c r="I61" s="26">
        <f t="shared" si="6"/>
        <v>0</v>
      </c>
      <c r="J61" s="35">
        <f t="shared" si="4"/>
        <v>0</v>
      </c>
      <c r="K61" s="13">
        <f t="shared" si="5"/>
        <v>0</v>
      </c>
      <c r="L61" s="17">
        <f t="shared" si="7"/>
        <v>0</v>
      </c>
      <c r="M61" s="32"/>
      <c r="N61" s="33">
        <f t="shared" si="8"/>
        <v>0</v>
      </c>
      <c r="O61" s="139"/>
      <c r="P61" s="38"/>
      <c r="Q61" s="39"/>
      <c r="R61" s="39"/>
    </row>
    <row r="62" spans="1:18" s="6" customFormat="1" ht="31.5" customHeight="1" thickBot="1">
      <c r="A62" s="14">
        <v>54</v>
      </c>
      <c r="B62" s="5"/>
      <c r="C62" s="41">
        <f>'[1]MASCULINO'!S63</f>
        <v>12</v>
      </c>
      <c r="D62" s="27" t="str">
        <f>'[2]NUMERACÃO MASCULINO'!E58</f>
        <v>54.Hugo Humberto Monteiro Dobroes</v>
      </c>
      <c r="E62" s="32" t="str">
        <f>'[2]NUMERACÃO MASCULINO'!F58</f>
        <v>COPA - PE</v>
      </c>
      <c r="F62" s="21">
        <f>'[2]NUMERACÃO MASCULINO'!G58</f>
        <v>0</v>
      </c>
      <c r="G62" s="22"/>
      <c r="H62" s="22"/>
      <c r="I62" s="26">
        <f t="shared" si="6"/>
        <v>0</v>
      </c>
      <c r="J62" s="35">
        <f t="shared" si="4"/>
        <v>0</v>
      </c>
      <c r="K62" s="13">
        <f t="shared" si="5"/>
        <v>0</v>
      </c>
      <c r="L62" s="17">
        <f t="shared" si="7"/>
        <v>0</v>
      </c>
      <c r="M62" s="32"/>
      <c r="N62" s="33">
        <f t="shared" si="8"/>
        <v>0</v>
      </c>
      <c r="O62" s="139"/>
      <c r="P62" s="38"/>
      <c r="Q62" s="39"/>
      <c r="R62" s="39"/>
    </row>
    <row r="63" spans="1:18" s="6" customFormat="1" ht="31.5" customHeight="1" thickBot="1">
      <c r="A63" s="14">
        <v>55</v>
      </c>
      <c r="B63" s="5"/>
      <c r="C63" s="41">
        <f>'[1]MASCULINO'!S64</f>
        <v>47</v>
      </c>
      <c r="D63" s="18" t="str">
        <f>'[2]NUMERACÃO MASCULINO'!E59</f>
        <v>55.Jose Francisco da Silva</v>
      </c>
      <c r="E63" s="32" t="str">
        <f>'[2]NUMERACÃO MASCULINO'!F59</f>
        <v>COPA - PE</v>
      </c>
      <c r="F63" s="21">
        <f>'[2]NUMERACÃO MASCULINO'!G59</f>
        <v>0</v>
      </c>
      <c r="G63" s="22"/>
      <c r="H63" s="22"/>
      <c r="I63" s="26"/>
      <c r="J63" s="35" t="s">
        <v>27</v>
      </c>
      <c r="K63" s="13"/>
      <c r="L63" s="17">
        <f t="shared" si="7"/>
        <v>0</v>
      </c>
      <c r="M63" s="32"/>
      <c r="N63" s="33">
        <f t="shared" si="8"/>
        <v>0</v>
      </c>
      <c r="O63" s="139"/>
      <c r="P63" s="38"/>
      <c r="Q63" s="39"/>
      <c r="R63" s="39"/>
    </row>
    <row r="64" spans="1:18" s="6" customFormat="1" ht="31.5" customHeight="1" thickBot="1">
      <c r="A64" s="14">
        <v>56</v>
      </c>
      <c r="B64" s="5"/>
      <c r="C64" s="41">
        <f>'[1]MASCULINO'!S65</f>
        <v>34</v>
      </c>
      <c r="D64" s="18" t="str">
        <f>'[2]NUMERACÃO MASCULINO'!E60</f>
        <v>56.Arthur Albuquerque de Souza</v>
      </c>
      <c r="E64" s="32" t="str">
        <f>'[2]NUMERACÃO MASCULINO'!F60</f>
        <v>PELICANO - CE</v>
      </c>
      <c r="F64" s="21">
        <f>'[2]NUMERACÃO MASCULINO'!G60</f>
        <v>0</v>
      </c>
      <c r="G64" s="22">
        <v>0.28</v>
      </c>
      <c r="H64" s="22">
        <v>0.117</v>
      </c>
      <c r="I64" s="26">
        <f t="shared" si="6"/>
        <v>280</v>
      </c>
      <c r="J64" s="35">
        <f t="shared" si="4"/>
        <v>32</v>
      </c>
      <c r="K64" s="13">
        <f t="shared" si="5"/>
        <v>48.1176</v>
      </c>
      <c r="L64" s="17">
        <f t="shared" si="7"/>
        <v>280.0000000280012</v>
      </c>
      <c r="M64" s="32"/>
      <c r="N64" s="33">
        <f t="shared" si="8"/>
        <v>280.0028117</v>
      </c>
      <c r="O64" s="139"/>
      <c r="P64" s="38"/>
      <c r="Q64" s="39"/>
      <c r="R64" s="39"/>
    </row>
    <row r="65" spans="1:18" s="6" customFormat="1" ht="31.5" customHeight="1" thickBot="1">
      <c r="A65" s="14">
        <v>57</v>
      </c>
      <c r="B65" s="5"/>
      <c r="C65" s="41">
        <f>'[1]MASCULINO'!S66</f>
        <v>56</v>
      </c>
      <c r="D65" s="20" t="str">
        <f>'[2]NUMERACÃO MASCULINO'!E61</f>
        <v>57.Ednaldo do Nascmento Ribeiro</v>
      </c>
      <c r="E65" s="32" t="str">
        <f>'[2]NUMERACÃO MASCULINO'!F61</f>
        <v>PELICANO - CE</v>
      </c>
      <c r="F65" s="21">
        <f>'[2]NUMERACÃO MASCULINO'!G61</f>
        <v>0</v>
      </c>
      <c r="G65" s="22"/>
      <c r="H65" s="22"/>
      <c r="I65" s="26">
        <f t="shared" si="6"/>
        <v>0</v>
      </c>
      <c r="J65" s="35">
        <f t="shared" si="4"/>
        <v>0</v>
      </c>
      <c r="K65" s="13">
        <v>0</v>
      </c>
      <c r="L65" s="17">
        <f t="shared" si="7"/>
        <v>0</v>
      </c>
      <c r="M65" s="32"/>
      <c r="N65" s="33">
        <f t="shared" si="8"/>
        <v>0</v>
      </c>
      <c r="O65" s="139"/>
      <c r="P65" s="38"/>
      <c r="Q65" s="39"/>
      <c r="R65" s="39"/>
    </row>
    <row r="66" spans="1:18" s="6" customFormat="1" ht="31.5" customHeight="1" thickBot="1">
      <c r="A66" s="14">
        <v>58</v>
      </c>
      <c r="B66" s="5"/>
      <c r="C66" s="41">
        <f>'[1]MASCULINO'!S67</f>
        <v>22</v>
      </c>
      <c r="D66" s="27" t="str">
        <f>'[2]NUMERACÃO MASCULINO'!E62</f>
        <v>58.Eduardo Demes da Cruz</v>
      </c>
      <c r="E66" s="32" t="str">
        <f>'[2]NUMERACÃO MASCULINO'!F62</f>
        <v>PELICANO - CE</v>
      </c>
      <c r="F66" s="21">
        <f>'[2]NUMERACÃO MASCULINO'!G62</f>
        <v>0</v>
      </c>
      <c r="G66" s="22">
        <v>0.879</v>
      </c>
      <c r="H66" s="22">
        <v>0.417</v>
      </c>
      <c r="I66" s="26">
        <f t="shared" si="6"/>
        <v>879</v>
      </c>
      <c r="J66" s="35">
        <f t="shared" si="4"/>
        <v>8</v>
      </c>
      <c r="K66" s="13">
        <f t="shared" si="5"/>
        <v>72.2628</v>
      </c>
      <c r="L66" s="17">
        <f t="shared" si="7"/>
        <v>879.0000000879043</v>
      </c>
      <c r="M66" s="32"/>
      <c r="N66" s="33">
        <f t="shared" si="8"/>
        <v>879.0088317</v>
      </c>
      <c r="O66" s="139"/>
      <c r="P66" s="38"/>
      <c r="Q66" s="39"/>
      <c r="R66" s="39"/>
    </row>
    <row r="67" spans="1:18" s="6" customFormat="1" ht="31.5" customHeight="1" thickBot="1">
      <c r="A67" s="14">
        <v>59</v>
      </c>
      <c r="B67" s="5"/>
      <c r="C67" s="41">
        <f>'[1]MASCULINO'!S68</f>
        <v>65</v>
      </c>
      <c r="D67" s="18" t="str">
        <f>'[2]NUMERACÃO MASCULINO'!E63</f>
        <v>59.Edivaldo Andrade de Carvalho Lemos</v>
      </c>
      <c r="E67" s="32" t="str">
        <f>'[2]NUMERACÃO MASCULINO'!F63</f>
        <v>PELICANO - CE</v>
      </c>
      <c r="F67" s="21">
        <f>'[2]NUMERACÃO MASCULINO'!G63</f>
        <v>0</v>
      </c>
      <c r="G67" s="22"/>
      <c r="H67" s="22"/>
      <c r="I67" s="26"/>
      <c r="J67" s="35" t="s">
        <v>27</v>
      </c>
      <c r="K67" s="13"/>
      <c r="L67" s="17">
        <f t="shared" si="7"/>
        <v>0</v>
      </c>
      <c r="M67" s="32"/>
      <c r="N67" s="33">
        <f t="shared" si="8"/>
        <v>0</v>
      </c>
      <c r="O67" s="139"/>
      <c r="P67" s="38"/>
      <c r="Q67" s="39"/>
      <c r="R67" s="39"/>
    </row>
    <row r="68" spans="1:18" s="6" customFormat="1" ht="31.5" customHeight="1" thickBot="1">
      <c r="A68" s="14">
        <v>60</v>
      </c>
      <c r="B68" s="5"/>
      <c r="C68" s="41">
        <f>'[1]MASCULINO'!S69</f>
        <v>42</v>
      </c>
      <c r="D68" s="20" t="str">
        <f>'[2]NUMERACÃO MASCULINO'!E64</f>
        <v>60.Esley Abreu Damasceno</v>
      </c>
      <c r="E68" s="32" t="str">
        <f>'[2]NUMERACÃO MASCULINO'!F64</f>
        <v>PELICANO - CE</v>
      </c>
      <c r="F68" s="21">
        <f>'[2]NUMERACÃO MASCULINO'!G64</f>
        <v>0</v>
      </c>
      <c r="G68" s="22">
        <v>0.217</v>
      </c>
      <c r="H68" s="22">
        <v>0.176</v>
      </c>
      <c r="I68" s="26">
        <f t="shared" si="6"/>
        <v>217</v>
      </c>
      <c r="J68" s="35">
        <f t="shared" si="4"/>
        <v>35</v>
      </c>
      <c r="K68" s="13">
        <f t="shared" si="5"/>
        <v>45.1035</v>
      </c>
      <c r="L68" s="17">
        <f t="shared" si="7"/>
        <v>217.00000002170177</v>
      </c>
      <c r="M68" s="32"/>
      <c r="N68" s="33">
        <f t="shared" si="8"/>
        <v>217.0021876</v>
      </c>
      <c r="O68" s="139"/>
      <c r="P68" s="38"/>
      <c r="Q68" s="39"/>
      <c r="R68" s="39"/>
    </row>
    <row r="69" spans="1:18" s="6" customFormat="1" ht="31.5" customHeight="1" thickBot="1">
      <c r="A69" s="14">
        <v>61</v>
      </c>
      <c r="B69" s="5"/>
      <c r="C69" s="41">
        <f>'[1]MASCULINO'!S70</f>
        <v>64</v>
      </c>
      <c r="D69" s="20" t="str">
        <f>'[2]NUMERACÃO MASCULINO'!E65</f>
        <v>61.Fabio Tadashi Tadokoro</v>
      </c>
      <c r="E69" s="32" t="str">
        <f>'[2]NUMERACÃO MASCULINO'!F65</f>
        <v>PELICANO - CE</v>
      </c>
      <c r="F69" s="21">
        <f>'[2]NUMERACÃO MASCULINO'!G65</f>
        <v>0</v>
      </c>
      <c r="G69" s="22">
        <v>0.194</v>
      </c>
      <c r="H69" s="22">
        <v>0.147</v>
      </c>
      <c r="I69" s="26">
        <f t="shared" si="6"/>
        <v>194</v>
      </c>
      <c r="J69" s="35">
        <f t="shared" si="4"/>
        <v>38</v>
      </c>
      <c r="K69" s="13">
        <f t="shared" si="5"/>
        <v>42.0903</v>
      </c>
      <c r="L69" s="17">
        <f t="shared" si="7"/>
        <v>194.00000001940148</v>
      </c>
      <c r="M69" s="32"/>
      <c r="N69" s="33">
        <f t="shared" si="8"/>
        <v>194.0019547</v>
      </c>
      <c r="O69" s="139"/>
      <c r="P69" s="38"/>
      <c r="Q69" s="39"/>
      <c r="R69" s="39"/>
    </row>
    <row r="70" spans="1:18" s="6" customFormat="1" ht="31.5" customHeight="1" thickBot="1">
      <c r="A70" s="14">
        <v>62</v>
      </c>
      <c r="B70" s="5"/>
      <c r="C70" s="41">
        <f>'[1]MASCULINO'!S71</f>
        <v>74</v>
      </c>
      <c r="D70" s="20" t="str">
        <f>'[2]NUMERACÃO MASCULINO'!E66</f>
        <v>62.Fernando Henrique dos Santos Rocha</v>
      </c>
      <c r="E70" s="32" t="str">
        <f>'[2]NUMERACÃO MASCULINO'!F66</f>
        <v>PELICANO - CE</v>
      </c>
      <c r="F70" s="21">
        <f>'[2]NUMERACÃO MASCULINO'!G66</f>
        <v>0</v>
      </c>
      <c r="G70" s="22"/>
      <c r="H70" s="22"/>
      <c r="I70" s="26"/>
      <c r="J70" s="35" t="s">
        <v>27</v>
      </c>
      <c r="K70" s="13"/>
      <c r="L70" s="17">
        <f t="shared" si="7"/>
        <v>0</v>
      </c>
      <c r="M70" s="32"/>
      <c r="N70" s="33">
        <f t="shared" si="8"/>
        <v>0</v>
      </c>
      <c r="O70" s="139"/>
      <c r="P70" s="38"/>
      <c r="Q70" s="39"/>
      <c r="R70" s="39"/>
    </row>
    <row r="71" spans="1:18" s="6" customFormat="1" ht="31.5" customHeight="1" thickBot="1">
      <c r="A71" s="14">
        <v>63</v>
      </c>
      <c r="B71" s="5"/>
      <c r="C71" s="41">
        <f>'[1]MASCULINO'!S72</f>
        <v>30</v>
      </c>
      <c r="D71" s="18" t="str">
        <f>'[2]NUMERACÃO MASCULINO'!E67</f>
        <v>63.Fernando Lucas Lisboa Landin</v>
      </c>
      <c r="E71" s="32" t="str">
        <f>'[2]NUMERACÃO MASCULINO'!F67</f>
        <v>PELICANO - CE</v>
      </c>
      <c r="F71" s="21">
        <f>'[2]NUMERACÃO MASCULINO'!G67</f>
        <v>0</v>
      </c>
      <c r="G71" s="22">
        <v>0.811</v>
      </c>
      <c r="H71" s="22">
        <v>0.186</v>
      </c>
      <c r="I71" s="26">
        <f t="shared" si="6"/>
        <v>811</v>
      </c>
      <c r="J71" s="35">
        <f t="shared" si="4"/>
        <v>10</v>
      </c>
      <c r="K71" s="13">
        <f t="shared" si="5"/>
        <v>70.2485</v>
      </c>
      <c r="L71" s="17">
        <f t="shared" si="7"/>
        <v>811.0000000811018</v>
      </c>
      <c r="M71" s="32"/>
      <c r="N71" s="33">
        <f t="shared" si="8"/>
        <v>811.0081286</v>
      </c>
      <c r="O71" s="139"/>
      <c r="P71" s="38"/>
      <c r="Q71" s="39"/>
      <c r="R71" s="39"/>
    </row>
    <row r="72" spans="1:18" s="6" customFormat="1" ht="31.5" customHeight="1" thickBot="1">
      <c r="A72" s="14">
        <v>64</v>
      </c>
      <c r="B72" s="5"/>
      <c r="C72" s="41">
        <f>'[1]MASCULINO'!S73</f>
        <v>39</v>
      </c>
      <c r="D72" s="18" t="str">
        <f>'[2]NUMERACÃO MASCULINO'!E68</f>
        <v>64.Francisco Edilson Modesto de Souza</v>
      </c>
      <c r="E72" s="32" t="str">
        <f>'[2]NUMERACÃO MASCULINO'!F68</f>
        <v>PELICANO - CE</v>
      </c>
      <c r="F72" s="21">
        <f>'[2]NUMERACÃO MASCULINO'!G68</f>
        <v>0</v>
      </c>
      <c r="G72" s="22"/>
      <c r="H72" s="22"/>
      <c r="I72" s="26"/>
      <c r="J72" s="35" t="s">
        <v>27</v>
      </c>
      <c r="K72" s="13"/>
      <c r="L72" s="17">
        <f t="shared" si="7"/>
        <v>0</v>
      </c>
      <c r="M72" s="32"/>
      <c r="N72" s="33">
        <f t="shared" si="8"/>
        <v>0</v>
      </c>
      <c r="O72" s="139"/>
      <c r="P72" s="38"/>
      <c r="Q72" s="39"/>
      <c r="R72" s="39"/>
    </row>
    <row r="73" spans="1:18" s="6" customFormat="1" ht="31.5" customHeight="1" thickBot="1">
      <c r="A73" s="14">
        <v>65</v>
      </c>
      <c r="B73" s="5"/>
      <c r="C73" s="41">
        <f>'[1]MASCULINO'!S74</f>
        <v>66</v>
      </c>
      <c r="D73" s="27" t="str">
        <f>'[2]NUMERACÃO MASCULINO'!E69</f>
        <v>65.Francisco Wagner de Castro Góis</v>
      </c>
      <c r="E73" s="32" t="str">
        <f>'[2]NUMERACÃO MASCULINO'!F69</f>
        <v>PELICANO - CE</v>
      </c>
      <c r="F73" s="21">
        <f>'[2]NUMERACÃO MASCULINO'!G69</f>
        <v>0</v>
      </c>
      <c r="G73" s="22">
        <v>0.741</v>
      </c>
      <c r="H73" s="22">
        <v>0.186</v>
      </c>
      <c r="I73" s="26">
        <f aca="true" t="shared" si="9" ref="I73:I86">G73*1000</f>
        <v>741</v>
      </c>
      <c r="J73" s="35">
        <f t="shared" si="4"/>
        <v>12</v>
      </c>
      <c r="K73" s="13">
        <f t="shared" si="5"/>
        <v>68.2346</v>
      </c>
      <c r="L73" s="17">
        <f aca="true" t="shared" si="10" ref="L73:L87">SUM(I73+F73/100+G73/10000000+H73/100000000000)</f>
        <v>741.0000000741018</v>
      </c>
      <c r="M73" s="32"/>
      <c r="N73" s="33">
        <f aca="true" t="shared" si="11" ref="N73:N87">SUM(I73+G73/100+H73/10000)</f>
        <v>741.0074286</v>
      </c>
      <c r="O73" s="139"/>
      <c r="P73" s="38"/>
      <c r="Q73" s="39"/>
      <c r="R73" s="39"/>
    </row>
    <row r="74" spans="1:18" s="6" customFormat="1" ht="31.5" customHeight="1" thickBot="1">
      <c r="A74" s="14">
        <v>66</v>
      </c>
      <c r="B74" s="5"/>
      <c r="C74" s="41">
        <f>'[1]MASCULINO'!S75</f>
        <v>5</v>
      </c>
      <c r="D74" s="18" t="str">
        <f>'[2]NUMERACÃO MASCULINO'!E70</f>
        <v>66.Fred Wilkson Rebouças da Silva</v>
      </c>
      <c r="E74" s="32" t="str">
        <f>'[2]NUMERACÃO MASCULINO'!F70</f>
        <v>PELICANO - CE</v>
      </c>
      <c r="F74" s="21">
        <f>'[2]NUMERACÃO MASCULINO'!G70</f>
        <v>0</v>
      </c>
      <c r="G74" s="22"/>
      <c r="H74" s="22"/>
      <c r="I74" s="26"/>
      <c r="J74" s="35" t="s">
        <v>27</v>
      </c>
      <c r="K74" s="13"/>
      <c r="L74" s="17">
        <f t="shared" si="10"/>
        <v>0</v>
      </c>
      <c r="M74" s="32"/>
      <c r="N74" s="33">
        <f t="shared" si="11"/>
        <v>0</v>
      </c>
      <c r="O74" s="139"/>
      <c r="P74" s="38"/>
      <c r="Q74" s="39"/>
      <c r="R74" s="39"/>
    </row>
    <row r="75" spans="1:18" s="6" customFormat="1" ht="31.5" customHeight="1" thickBot="1">
      <c r="A75" s="14">
        <v>67</v>
      </c>
      <c r="B75" s="5"/>
      <c r="C75" s="41">
        <f>'[1]MASCULINO'!S76</f>
        <v>20</v>
      </c>
      <c r="D75" s="18" t="str">
        <f>'[2]NUMERACÃO MASCULINO'!E71</f>
        <v>67.Guido Rabelo Nobre Júnior</v>
      </c>
      <c r="E75" s="32" t="str">
        <f>'[2]NUMERACÃO MASCULINO'!F71</f>
        <v>PELICANO - CE</v>
      </c>
      <c r="F75" s="21">
        <f>'[2]NUMERACÃO MASCULINO'!G71</f>
        <v>0</v>
      </c>
      <c r="G75" s="22">
        <v>0.146</v>
      </c>
      <c r="H75" s="22">
        <v>0.146</v>
      </c>
      <c r="I75" s="26">
        <f t="shared" si="9"/>
        <v>146</v>
      </c>
      <c r="J75" s="35">
        <f aca="true" t="shared" si="12" ref="J75:J86">IF(N75=0,0,RANK(N75,$N$9:$N$87,0))</f>
        <v>42</v>
      </c>
      <c r="K75" s="13">
        <f aca="true" t="shared" si="13" ref="K75:K86">IF(J75=0,0,$K$5-J75+1+(2*($K$5-J75+1)+($K$5-J75+1)*($K$5-J75))/20000)</f>
        <v>38.0741</v>
      </c>
      <c r="L75" s="17">
        <f t="shared" si="10"/>
        <v>146.00000001460145</v>
      </c>
      <c r="M75" s="32"/>
      <c r="N75" s="33">
        <f t="shared" si="11"/>
        <v>146.0014746</v>
      </c>
      <c r="O75" s="139"/>
      <c r="P75" s="38"/>
      <c r="Q75" s="39"/>
      <c r="R75" s="39"/>
    </row>
    <row r="76" spans="1:18" s="6" customFormat="1" ht="31.5" customHeight="1" thickBot="1">
      <c r="A76" s="14">
        <v>68</v>
      </c>
      <c r="B76" s="5"/>
      <c r="C76" s="41">
        <f>'[1]MASCULINO'!S77</f>
        <v>19</v>
      </c>
      <c r="D76" s="20" t="str">
        <f>'[2]NUMERACÃO MASCULINO'!E72</f>
        <v>68.Igor Demes</v>
      </c>
      <c r="E76" s="32" t="str">
        <f>'[2]NUMERACÃO MASCULINO'!F72</f>
        <v>PELICANO - CE</v>
      </c>
      <c r="F76" s="21">
        <f>'[2]NUMERACÃO MASCULINO'!G72</f>
        <v>0</v>
      </c>
      <c r="G76" s="22">
        <v>0.231</v>
      </c>
      <c r="H76" s="22">
        <v>0.114</v>
      </c>
      <c r="I76" s="26">
        <f t="shared" si="9"/>
        <v>231</v>
      </c>
      <c r="J76" s="35">
        <f t="shared" si="12"/>
        <v>34</v>
      </c>
      <c r="K76" s="13">
        <f t="shared" si="13"/>
        <v>46.1081</v>
      </c>
      <c r="L76" s="17">
        <f t="shared" si="10"/>
        <v>231.00000002310114</v>
      </c>
      <c r="M76" s="32"/>
      <c r="N76" s="33">
        <f t="shared" si="11"/>
        <v>231.0023214</v>
      </c>
      <c r="O76" s="139"/>
      <c r="P76" s="38"/>
      <c r="Q76" s="39"/>
      <c r="R76" s="39"/>
    </row>
    <row r="77" spans="1:18" s="6" customFormat="1" ht="31.5" customHeight="1" thickBot="1">
      <c r="A77" s="14">
        <v>69</v>
      </c>
      <c r="B77" s="5"/>
      <c r="C77" s="41">
        <f>'[1]MASCULINO'!S78</f>
        <v>71</v>
      </c>
      <c r="D77" s="34" t="str">
        <f>'[2]NUMERACÃO MASCULINO'!E73</f>
        <v>69.João Vitor Feitosa R. Rebouças</v>
      </c>
      <c r="E77" s="32" t="str">
        <f>'[2]NUMERACÃO MASCULINO'!F73</f>
        <v>PELICANO - CE</v>
      </c>
      <c r="F77" s="21">
        <f>'[2]NUMERACÃO MASCULINO'!G73</f>
        <v>0</v>
      </c>
      <c r="G77" s="22">
        <v>0.141</v>
      </c>
      <c r="H77" s="22">
        <v>0.141</v>
      </c>
      <c r="I77" s="26">
        <f t="shared" si="9"/>
        <v>141</v>
      </c>
      <c r="J77" s="35">
        <f t="shared" si="12"/>
        <v>45</v>
      </c>
      <c r="K77" s="13">
        <f t="shared" si="13"/>
        <v>35.063</v>
      </c>
      <c r="L77" s="17">
        <f t="shared" si="10"/>
        <v>141.00000001410143</v>
      </c>
      <c r="M77" s="32"/>
      <c r="N77" s="33">
        <f t="shared" si="11"/>
        <v>141.00142409999998</v>
      </c>
      <c r="O77" s="139"/>
      <c r="P77" s="38"/>
      <c r="Q77" s="39"/>
      <c r="R77" s="39"/>
    </row>
    <row r="78" spans="1:18" s="6" customFormat="1" ht="31.5" customHeight="1" thickBot="1">
      <c r="A78" s="14">
        <v>70</v>
      </c>
      <c r="B78" s="5"/>
      <c r="C78" s="41">
        <f>'[1]MASCULINO'!S79</f>
        <v>11</v>
      </c>
      <c r="D78" s="34" t="str">
        <f>'[2]NUMERACÃO MASCULINO'!E74</f>
        <v>70.José Vander Costa dos Santos</v>
      </c>
      <c r="E78" s="32" t="str">
        <f>'[2]NUMERACÃO MASCULINO'!F74</f>
        <v>PELICANO - CE</v>
      </c>
      <c r="F78" s="21">
        <f>'[2]NUMERACÃO MASCULINO'!G74</f>
        <v>0</v>
      </c>
      <c r="G78" s="22">
        <v>0.333</v>
      </c>
      <c r="H78" s="22">
        <v>0.157</v>
      </c>
      <c r="I78" s="26">
        <f t="shared" si="9"/>
        <v>333</v>
      </c>
      <c r="J78" s="35">
        <f t="shared" si="12"/>
        <v>26</v>
      </c>
      <c r="K78" s="13">
        <f t="shared" si="13"/>
        <v>54.1485</v>
      </c>
      <c r="L78" s="17">
        <f t="shared" si="10"/>
        <v>333.0000000333016</v>
      </c>
      <c r="M78" s="32"/>
      <c r="N78" s="33">
        <f t="shared" si="11"/>
        <v>333.0033457</v>
      </c>
      <c r="O78" s="139"/>
      <c r="P78" s="38"/>
      <c r="Q78" s="39"/>
      <c r="R78" s="39"/>
    </row>
    <row r="79" spans="1:18" s="6" customFormat="1" ht="31.5" customHeight="1" thickBot="1">
      <c r="A79" s="14">
        <v>71</v>
      </c>
      <c r="B79" s="5"/>
      <c r="C79" s="41">
        <f>'[1]MASCULINO'!S80</f>
        <v>28</v>
      </c>
      <c r="D79" s="34" t="str">
        <f>'[2]NUMERACÃO MASCULINO'!E75</f>
        <v>71.Márcio André Cavalcante Moreira</v>
      </c>
      <c r="E79" s="32" t="str">
        <f>'[2]NUMERACÃO MASCULINO'!F75</f>
        <v>PELICANO - CE</v>
      </c>
      <c r="F79" s="21">
        <f>'[2]NUMERACÃO MASCULINO'!G75</f>
        <v>0</v>
      </c>
      <c r="G79" s="22">
        <v>1.125</v>
      </c>
      <c r="H79" s="22">
        <v>0.356</v>
      </c>
      <c r="I79" s="26">
        <f t="shared" si="9"/>
        <v>1125</v>
      </c>
      <c r="J79" s="35">
        <f t="shared" si="12"/>
        <v>4</v>
      </c>
      <c r="K79" s="13">
        <f t="shared" si="13"/>
        <v>76.2926</v>
      </c>
      <c r="L79" s="17">
        <f t="shared" si="10"/>
        <v>1125.0000001125036</v>
      </c>
      <c r="M79" s="32"/>
      <c r="N79" s="33">
        <f t="shared" si="11"/>
        <v>1125.0112856</v>
      </c>
      <c r="O79" s="139"/>
      <c r="P79" s="38"/>
      <c r="Q79" s="39"/>
      <c r="R79" s="39"/>
    </row>
    <row r="80" spans="1:18" s="6" customFormat="1" ht="31.5" customHeight="1" thickBot="1">
      <c r="A80" s="14">
        <v>72</v>
      </c>
      <c r="B80" s="5"/>
      <c r="C80" s="41">
        <f>'[1]MASCULINO'!S81</f>
        <v>53</v>
      </c>
      <c r="D80" s="34" t="str">
        <f>'[2]NUMERACÃO MASCULINO'!E76</f>
        <v>72.Marcos Toshio Shibuya</v>
      </c>
      <c r="E80" s="32" t="str">
        <f>'[2]NUMERACÃO MASCULINO'!F76</f>
        <v>PELICANO - CE</v>
      </c>
      <c r="F80" s="21">
        <f>'[2]NUMERACÃO MASCULINO'!G76</f>
        <v>0</v>
      </c>
      <c r="G80" s="22">
        <v>0.76</v>
      </c>
      <c r="H80" s="22">
        <v>0.185</v>
      </c>
      <c r="I80" s="26">
        <f t="shared" si="9"/>
        <v>760</v>
      </c>
      <c r="J80" s="35">
        <f t="shared" si="12"/>
        <v>11</v>
      </c>
      <c r="K80" s="13">
        <f t="shared" si="13"/>
        <v>69.2415</v>
      </c>
      <c r="L80" s="17">
        <f t="shared" si="10"/>
        <v>760.0000000760018</v>
      </c>
      <c r="M80" s="32"/>
      <c r="N80" s="33">
        <f t="shared" si="11"/>
        <v>760.0076185</v>
      </c>
      <c r="O80" s="139"/>
      <c r="P80" s="38"/>
      <c r="Q80" s="39"/>
      <c r="R80" s="39"/>
    </row>
    <row r="81" spans="1:18" s="6" customFormat="1" ht="31.5" customHeight="1" thickBot="1">
      <c r="A81" s="14">
        <v>73</v>
      </c>
      <c r="B81" s="5"/>
      <c r="C81" s="41">
        <f>'[1]MASCULINO'!S82</f>
        <v>48</v>
      </c>
      <c r="D81" s="34" t="str">
        <f>'[2]NUMERACÃO MASCULINO'!E77</f>
        <v>73.Renato César Pontes Borges</v>
      </c>
      <c r="E81" s="32" t="str">
        <f>'[2]NUMERACÃO MASCULINO'!F77</f>
        <v>PELICANO - CE</v>
      </c>
      <c r="F81" s="21">
        <f>'[2]NUMERACÃO MASCULINO'!G77</f>
        <v>0</v>
      </c>
      <c r="G81" s="22">
        <v>0.146</v>
      </c>
      <c r="H81" s="22">
        <v>0.146</v>
      </c>
      <c r="I81" s="26">
        <f t="shared" si="9"/>
        <v>146</v>
      </c>
      <c r="J81" s="35">
        <f t="shared" si="12"/>
        <v>42</v>
      </c>
      <c r="K81" s="13">
        <f t="shared" si="13"/>
        <v>38.0741</v>
      </c>
      <c r="L81" s="17">
        <f t="shared" si="10"/>
        <v>146.00000001460145</v>
      </c>
      <c r="M81" s="32"/>
      <c r="N81" s="33">
        <f t="shared" si="11"/>
        <v>146.0014746</v>
      </c>
      <c r="O81" s="139"/>
      <c r="P81" s="38"/>
      <c r="Q81" s="39"/>
      <c r="R81" s="39"/>
    </row>
    <row r="82" spans="1:18" s="6" customFormat="1" ht="31.5" customHeight="1" thickBot="1">
      <c r="A82" s="14">
        <v>74</v>
      </c>
      <c r="B82" s="5"/>
      <c r="C82" s="41">
        <f>'[1]MASCULINO'!S83</f>
        <v>58</v>
      </c>
      <c r="D82" s="34" t="str">
        <f>'[2]NUMERACÃO MASCULINO'!E78</f>
        <v>74.Roger Douglas Silva de Moraes</v>
      </c>
      <c r="E82" s="32" t="str">
        <f>'[2]NUMERACÃO MASCULINO'!F78</f>
        <v>PELICANO - CE</v>
      </c>
      <c r="F82" s="21">
        <f>'[2]NUMERACÃO MASCULINO'!G78</f>
        <v>0</v>
      </c>
      <c r="G82" s="22">
        <v>0.447</v>
      </c>
      <c r="H82" s="22">
        <v>0.164</v>
      </c>
      <c r="I82" s="26">
        <f t="shared" si="9"/>
        <v>447</v>
      </c>
      <c r="J82" s="35">
        <f t="shared" si="12"/>
        <v>24</v>
      </c>
      <c r="K82" s="13">
        <f t="shared" si="13"/>
        <v>56.1596</v>
      </c>
      <c r="L82" s="17">
        <f t="shared" si="10"/>
        <v>447.00000004470166</v>
      </c>
      <c r="M82" s="32"/>
      <c r="N82" s="33">
        <f t="shared" si="11"/>
        <v>447.0044864</v>
      </c>
      <c r="O82" s="139"/>
      <c r="P82" s="38"/>
      <c r="Q82" s="39"/>
      <c r="R82" s="39"/>
    </row>
    <row r="83" spans="1:18" s="6" customFormat="1" ht="31.5" customHeight="1" thickBot="1">
      <c r="A83" s="14">
        <v>75</v>
      </c>
      <c r="B83" s="5"/>
      <c r="C83" s="41">
        <f>'[1]MASCULINO'!S84</f>
        <v>76</v>
      </c>
      <c r="D83" s="34" t="str">
        <f>'[2]NUMERACÃO MASCULINO'!E79</f>
        <v>75.Bruno  de Souza Lopes</v>
      </c>
      <c r="E83" s="32" t="str">
        <f>'[2]NUMERACÃO MASCULINO'!F79</f>
        <v>TAINHA - AL</v>
      </c>
      <c r="F83" s="21">
        <f>'[2]NUMERACÃO MASCULINO'!G79</f>
        <v>0</v>
      </c>
      <c r="G83" s="22">
        <v>1.394</v>
      </c>
      <c r="H83" s="22">
        <v>0.561</v>
      </c>
      <c r="I83" s="26">
        <f t="shared" si="9"/>
        <v>1394</v>
      </c>
      <c r="J83" s="35">
        <f t="shared" si="12"/>
        <v>3</v>
      </c>
      <c r="K83" s="13">
        <f t="shared" si="13"/>
        <v>77.3003</v>
      </c>
      <c r="L83" s="17">
        <f t="shared" si="10"/>
        <v>1394.0000001394058</v>
      </c>
      <c r="M83" s="32"/>
      <c r="N83" s="33">
        <f t="shared" si="11"/>
        <v>1394.0139961</v>
      </c>
      <c r="O83" s="139"/>
      <c r="P83" s="38"/>
      <c r="Q83" s="39"/>
      <c r="R83" s="39"/>
    </row>
    <row r="84" spans="1:18" s="6" customFormat="1" ht="31.5" customHeight="1" thickBot="1">
      <c r="A84" s="14">
        <v>76</v>
      </c>
      <c r="B84" s="5"/>
      <c r="C84" s="41">
        <f>'[1]MASCULINO'!S85</f>
        <v>57</v>
      </c>
      <c r="D84" s="34" t="str">
        <f>'[2]NUMERACÃO MASCULINO'!E80</f>
        <v>76.Ewerson Roney Valeriano</v>
      </c>
      <c r="E84" s="32" t="str">
        <f>'[2]NUMERACÃO MASCULINO'!F80</f>
        <v>TAINHA - AL</v>
      </c>
      <c r="F84" s="21">
        <f>'[2]NUMERACÃO MASCULINO'!G80</f>
        <v>0</v>
      </c>
      <c r="G84" s="22"/>
      <c r="H84" s="22"/>
      <c r="I84" s="26">
        <f t="shared" si="9"/>
        <v>0</v>
      </c>
      <c r="J84" s="35">
        <f t="shared" si="12"/>
        <v>0</v>
      </c>
      <c r="K84" s="13">
        <f t="shared" si="13"/>
        <v>0</v>
      </c>
      <c r="L84" s="17">
        <f t="shared" si="10"/>
        <v>0</v>
      </c>
      <c r="M84" s="32"/>
      <c r="N84" s="33">
        <f t="shared" si="11"/>
        <v>0</v>
      </c>
      <c r="O84" s="139"/>
      <c r="P84" s="38"/>
      <c r="Q84" s="39"/>
      <c r="R84" s="39"/>
    </row>
    <row r="85" spans="1:18" s="6" customFormat="1" ht="31.5" customHeight="1" thickBot="1">
      <c r="A85" s="14">
        <v>77</v>
      </c>
      <c r="B85" s="5"/>
      <c r="C85" s="41">
        <f>'[1]MASCULINO'!S86</f>
        <v>35</v>
      </c>
      <c r="D85" s="34" t="str">
        <f>'[2]NUMERACÃO MASCULINO'!E81</f>
        <v>77.José Cavalcante de Almeida</v>
      </c>
      <c r="E85" s="32" t="str">
        <f>'[2]NUMERACÃO MASCULINO'!F81</f>
        <v>TAINHA - AL</v>
      </c>
      <c r="F85" s="21">
        <f>'[2]NUMERACÃO MASCULINO'!G81</f>
        <v>0</v>
      </c>
      <c r="G85" s="22">
        <v>0.31</v>
      </c>
      <c r="H85" s="22">
        <v>0.185</v>
      </c>
      <c r="I85" s="26">
        <f t="shared" si="9"/>
        <v>310</v>
      </c>
      <c r="J85" s="35">
        <f t="shared" si="12"/>
        <v>30</v>
      </c>
      <c r="K85" s="13">
        <f t="shared" si="13"/>
        <v>50.1275</v>
      </c>
      <c r="L85" s="17">
        <f t="shared" si="10"/>
        <v>310.0000000310019</v>
      </c>
      <c r="M85" s="32"/>
      <c r="N85" s="33">
        <f t="shared" si="11"/>
        <v>310.0031185</v>
      </c>
      <c r="O85" s="139"/>
      <c r="P85" s="38"/>
      <c r="Q85" s="39"/>
      <c r="R85" s="39"/>
    </row>
    <row r="86" spans="1:14" ht="31.5" customHeight="1" thickBot="1">
      <c r="A86" s="43">
        <v>78</v>
      </c>
      <c r="B86" s="31"/>
      <c r="C86" s="43" t="s">
        <v>15</v>
      </c>
      <c r="D86" s="18" t="str">
        <f>'[2]NUMERACÃO MASCULINO'!E82</f>
        <v>78.José Iran Tavares </v>
      </c>
      <c r="E86" s="44" t="str">
        <f>'[2]NUMERACÃO MASCULINO'!F82</f>
        <v>ASFAD- CE</v>
      </c>
      <c r="F86" s="9">
        <f>'[2]NUMERACÃO MASCULINO'!G82</f>
        <v>0</v>
      </c>
      <c r="G86" s="45">
        <v>0.132</v>
      </c>
      <c r="H86" s="45">
        <v>0.132</v>
      </c>
      <c r="I86" s="26">
        <f t="shared" si="9"/>
        <v>132</v>
      </c>
      <c r="J86" s="35">
        <f t="shared" si="12"/>
        <v>46</v>
      </c>
      <c r="K86" s="13">
        <f t="shared" si="13"/>
        <v>34.0595</v>
      </c>
      <c r="L86" s="17">
        <f t="shared" si="10"/>
        <v>132.00000001320132</v>
      </c>
      <c r="M86" s="32"/>
      <c r="N86" s="33">
        <f t="shared" si="11"/>
        <v>132.0013332</v>
      </c>
    </row>
    <row r="87" spans="1:14" ht="31.5" customHeight="1">
      <c r="A87" s="43">
        <v>79</v>
      </c>
      <c r="B87" s="31"/>
      <c r="C87" s="43" t="s">
        <v>16</v>
      </c>
      <c r="D87" s="18" t="str">
        <f>'[2]NUMERACÃO MASCULINO'!E83</f>
        <v>79.Marcos Nunes Fonseca</v>
      </c>
      <c r="E87" s="44" t="str">
        <f>'[2]NUMERACÃO MASCULINO'!F83</f>
        <v>BARRACUDA - RJ</v>
      </c>
      <c r="F87" s="9">
        <f>'[2]NUMERACÃO MASCULINO'!G83</f>
        <v>0</v>
      </c>
      <c r="G87" s="45"/>
      <c r="H87" s="45"/>
      <c r="I87" s="26"/>
      <c r="J87" s="35" t="s">
        <v>27</v>
      </c>
      <c r="K87" s="13"/>
      <c r="L87" s="17">
        <f t="shared" si="10"/>
        <v>0</v>
      </c>
      <c r="M87" s="32"/>
      <c r="N87" s="33">
        <f t="shared" si="11"/>
        <v>0</v>
      </c>
    </row>
    <row r="88" ht="24">
      <c r="G88" s="192"/>
    </row>
  </sheetData>
  <sheetProtection password="F763" sheet="1" selectLockedCells="1" selectUnlockedCells="1"/>
  <mergeCells count="45">
    <mergeCell ref="A1:L1"/>
    <mergeCell ref="A2:L2"/>
    <mergeCell ref="A3:L3"/>
    <mergeCell ref="A4:J4"/>
    <mergeCell ref="A6:G6"/>
    <mergeCell ref="H6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L7:L8"/>
    <mergeCell ref="M7:M8"/>
    <mergeCell ref="O9:O11"/>
    <mergeCell ref="P9:R9"/>
    <mergeCell ref="P10:R10"/>
    <mergeCell ref="P11:R11"/>
    <mergeCell ref="O12:O14"/>
    <mergeCell ref="P12:R12"/>
    <mergeCell ref="P13:R13"/>
    <mergeCell ref="P14:R14"/>
    <mergeCell ref="P47:R47"/>
    <mergeCell ref="O15:O17"/>
    <mergeCell ref="P15:R15"/>
    <mergeCell ref="P16:R16"/>
    <mergeCell ref="P17:R17"/>
    <mergeCell ref="O18:O20"/>
    <mergeCell ref="P18:R18"/>
    <mergeCell ref="P19:R19"/>
    <mergeCell ref="P20:R20"/>
    <mergeCell ref="O48:O85"/>
    <mergeCell ref="P48:R48"/>
    <mergeCell ref="P49:R49"/>
    <mergeCell ref="O21:O39"/>
    <mergeCell ref="P21:R21"/>
    <mergeCell ref="P22:R22"/>
    <mergeCell ref="P39:R39"/>
    <mergeCell ref="O40:O47"/>
    <mergeCell ref="P40:R40"/>
    <mergeCell ref="P41:R41"/>
  </mergeCells>
  <printOptions/>
  <pageMargins left="1.5748031496062993" right="0.2755905511811024" top="0.984251968503937" bottom="0.6299212598425197" header="0.5118110236220472" footer="0.5118110236220472"/>
  <pageSetup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1"/>
  <sheetViews>
    <sheetView showGridLines="0" zoomScale="75" zoomScaleNormal="75" zoomScalePageLayoutView="0" workbookViewId="0" topLeftCell="C15">
      <selection activeCell="R10" sqref="R10"/>
    </sheetView>
  </sheetViews>
  <sheetFormatPr defaultColWidth="9.140625" defaultRowHeight="12.75"/>
  <cols>
    <col min="1" max="2" width="12.8515625" style="88" hidden="1" customWidth="1"/>
    <col min="3" max="3" width="60.7109375" style="89" customWidth="1"/>
    <col min="4" max="4" width="35.7109375" style="90" customWidth="1"/>
    <col min="5" max="5" width="10.7109375" style="91" customWidth="1"/>
    <col min="6" max="6" width="10.7109375" style="87" customWidth="1"/>
    <col min="7" max="7" width="14.7109375" style="87" customWidth="1"/>
    <col min="8" max="8" width="10.7109375" style="91" customWidth="1"/>
    <col min="9" max="9" width="10.7109375" style="87" customWidth="1"/>
    <col min="10" max="10" width="14.7109375" style="87" customWidth="1"/>
    <col min="11" max="11" width="24.7109375" style="87" hidden="1" customWidth="1"/>
    <col min="12" max="14" width="15.7109375" style="87" customWidth="1"/>
    <col min="15" max="16384" width="8.8515625" style="87" customWidth="1"/>
  </cols>
  <sheetData>
    <row r="1" spans="1:12" s="46" customFormat="1" ht="39" customHeight="1">
      <c r="A1" s="186" t="s">
        <v>13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s="46" customFormat="1" ht="23.25">
      <c r="A2" s="187" t="s">
        <v>11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2" s="46" customFormat="1" ht="23.2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s="46" customFormat="1" ht="23.25">
      <c r="A4" s="187" t="s">
        <v>14</v>
      </c>
      <c r="B4" s="187"/>
      <c r="C4" s="187"/>
      <c r="D4" s="187"/>
      <c r="E4" s="187"/>
      <c r="F4" s="187"/>
      <c r="G4" s="187"/>
      <c r="H4" s="187"/>
      <c r="I4" s="187"/>
      <c r="J4" s="187"/>
      <c r="K4" s="47"/>
      <c r="L4" s="47"/>
    </row>
    <row r="5" spans="1:14" s="46" customFormat="1" ht="23.25">
      <c r="A5" s="48"/>
      <c r="B5" s="48"/>
      <c r="C5" s="47"/>
      <c r="D5" s="47"/>
      <c r="E5" s="47"/>
      <c r="F5" s="47"/>
      <c r="G5" s="47"/>
      <c r="H5" s="47"/>
      <c r="I5" s="47"/>
      <c r="J5" s="49">
        <v>42</v>
      </c>
      <c r="K5" s="47"/>
      <c r="L5" s="47"/>
      <c r="M5" s="47"/>
      <c r="N5" s="47"/>
    </row>
    <row r="6" spans="1:11" s="46" customFormat="1" ht="33" customHeight="1" thickBot="1">
      <c r="A6" s="188" t="s">
        <v>24</v>
      </c>
      <c r="B6" s="188"/>
      <c r="C6" s="188"/>
      <c r="D6" s="188"/>
      <c r="E6" s="189"/>
      <c r="F6" s="189"/>
      <c r="G6" s="190" t="s">
        <v>9</v>
      </c>
      <c r="H6" s="191"/>
      <c r="I6" s="191"/>
      <c r="J6" s="191"/>
      <c r="K6" s="50"/>
    </row>
    <row r="7" spans="1:14" s="46" customFormat="1" ht="18" customHeight="1">
      <c r="A7" s="176" t="s">
        <v>5</v>
      </c>
      <c r="B7" s="178" t="s">
        <v>10</v>
      </c>
      <c r="C7" s="180" t="s">
        <v>8</v>
      </c>
      <c r="D7" s="182" t="s">
        <v>3</v>
      </c>
      <c r="E7" s="183" t="s">
        <v>18</v>
      </c>
      <c r="F7" s="184"/>
      <c r="G7" s="185"/>
      <c r="H7" s="183" t="s">
        <v>19</v>
      </c>
      <c r="I7" s="184"/>
      <c r="J7" s="185"/>
      <c r="K7" s="171"/>
      <c r="L7" s="173" t="s">
        <v>20</v>
      </c>
      <c r="M7" s="173"/>
      <c r="N7" s="52"/>
    </row>
    <row r="8" spans="1:14" s="46" customFormat="1" ht="18.75" customHeight="1" thickBot="1">
      <c r="A8" s="177"/>
      <c r="B8" s="179"/>
      <c r="C8" s="181"/>
      <c r="D8" s="179"/>
      <c r="E8" s="53" t="s">
        <v>21</v>
      </c>
      <c r="F8" s="54" t="s">
        <v>22</v>
      </c>
      <c r="G8" s="55" t="s">
        <v>4</v>
      </c>
      <c r="H8" s="53" t="s">
        <v>21</v>
      </c>
      <c r="I8" s="54" t="s">
        <v>22</v>
      </c>
      <c r="J8" s="55" t="s">
        <v>4</v>
      </c>
      <c r="K8" s="172"/>
      <c r="L8" s="51" t="s">
        <v>4</v>
      </c>
      <c r="M8" s="51" t="s">
        <v>23</v>
      </c>
      <c r="N8" s="52"/>
    </row>
    <row r="9" spans="1:17" s="46" customFormat="1" ht="31.5" customHeight="1" thickBot="1">
      <c r="A9" s="56"/>
      <c r="B9" s="57"/>
      <c r="C9" s="58" t="str">
        <f>'[4]CBClubes Masc Dia 8.10.16  '!D9</f>
        <v>1.Alexandre Martins de Melo</v>
      </c>
      <c r="D9" s="131" t="str">
        <f>'[4]CBClubes Masc Dia 8.10.16  '!E9</f>
        <v>ADAP - PE</v>
      </c>
      <c r="E9" s="127">
        <f>'CBClubes Masc Dia 8.10.16  '!I9</f>
        <v>432</v>
      </c>
      <c r="F9" s="59">
        <f>'CBClubes Masc Dia 8.10.16  '!J9</f>
        <v>44</v>
      </c>
      <c r="G9" s="60">
        <f>'CBClubes Masc Dia 8.10.16  '!K9</f>
        <v>36.0666</v>
      </c>
      <c r="H9" s="61">
        <f>'CBClubes Masc Dia 9.10.16  '!I9</f>
        <v>0</v>
      </c>
      <c r="I9" s="62">
        <f>'CBClubes Masc Dia 9.10.16  '!J9</f>
        <v>0</v>
      </c>
      <c r="J9" s="63">
        <f>'CBClubes Masc Dia 9.10.16  '!K9</f>
        <v>0</v>
      </c>
      <c r="K9" s="64">
        <f>SUM(H9+E9/100+F9/10000000+G9/100000000000)</f>
        <v>4.320004400360666</v>
      </c>
      <c r="L9" s="65">
        <f>SUM(G9+J9)</f>
        <v>36.0666</v>
      </c>
      <c r="M9" s="66">
        <f aca="true" t="shared" si="0" ref="M9:M73">IF(L9=0,0,RANK(L9,$L$9:$L$87,0))</f>
        <v>63</v>
      </c>
      <c r="N9" s="167"/>
      <c r="O9" s="174"/>
      <c r="P9" s="175"/>
      <c r="Q9" s="175"/>
    </row>
    <row r="10" spans="1:17" s="46" customFormat="1" ht="31.5" customHeight="1" thickBot="1">
      <c r="A10" s="56"/>
      <c r="B10" s="57"/>
      <c r="C10" s="67" t="str">
        <f>'[4]CBClubes Masc Dia 8.10.16  '!D10</f>
        <v>2.Bruno Daltro Moura</v>
      </c>
      <c r="D10" s="92" t="str">
        <f>'[4]CBClubes Masc Dia 8.10.16  '!E10</f>
        <v>ADAP - PE</v>
      </c>
      <c r="E10" s="127">
        <f>'CBClubes Masc Dia 8.10.16  '!I10</f>
        <v>232</v>
      </c>
      <c r="F10" s="59">
        <f>'CBClubes Masc Dia 8.10.16  '!J10</f>
        <v>55</v>
      </c>
      <c r="G10" s="60">
        <f>'CBClubes Masc Dia 8.10.16  '!K10</f>
        <v>25.0325</v>
      </c>
      <c r="H10" s="61">
        <f>'CBClubes Masc Dia 9.10.16  '!I10</f>
        <v>0</v>
      </c>
      <c r="I10" s="62">
        <f>'CBClubes Masc Dia 9.10.16  '!J10</f>
        <v>0</v>
      </c>
      <c r="J10" s="63">
        <f>'CBClubes Masc Dia 9.10.16  '!K10</f>
        <v>0</v>
      </c>
      <c r="K10" s="64"/>
      <c r="L10" s="65">
        <f aca="true" t="shared" si="1" ref="L10:L73">SUM(G10+J10)</f>
        <v>25.0325</v>
      </c>
      <c r="M10" s="66">
        <f t="shared" si="0"/>
        <v>67</v>
      </c>
      <c r="N10" s="167"/>
      <c r="O10" s="168">
        <f aca="true" t="shared" si="2" ref="O10:O22">SUM(H10+E10/100+F10/10000+G10/100000000)</f>
        <v>2.3255002503249997</v>
      </c>
      <c r="P10" s="169"/>
      <c r="Q10" s="169"/>
    </row>
    <row r="11" spans="1:17" s="46" customFormat="1" ht="31.5" customHeight="1" thickBot="1">
      <c r="A11" s="56"/>
      <c r="B11" s="57"/>
      <c r="C11" s="68" t="str">
        <f>'[4]CBClubes Masc Dia 8.10.16  '!D11</f>
        <v>3.Daniel Lidio Barbosa</v>
      </c>
      <c r="D11" s="92" t="str">
        <f>'[4]CBClubes Masc Dia 8.10.16  '!E11</f>
        <v>ADAP - PE</v>
      </c>
      <c r="E11" s="127">
        <f>'CBClubes Masc Dia 8.10.16  '!I11</f>
        <v>637</v>
      </c>
      <c r="F11" s="59">
        <f>'CBClubes Masc Dia 8.10.16  '!J11</f>
        <v>28</v>
      </c>
      <c r="G11" s="60">
        <f>'CBClubes Masc Dia 8.10.16  '!K11</f>
        <v>52.1378</v>
      </c>
      <c r="H11" s="61">
        <f>'CBClubes Masc Dia 9.10.16  '!I11</f>
        <v>49</v>
      </c>
      <c r="I11" s="62">
        <f>'CBClubes Masc Dia 9.10.16  '!J11</f>
        <v>51</v>
      </c>
      <c r="J11" s="63">
        <f>'CBClubes Masc Dia 9.10.16  '!K11</f>
        <v>29.0435</v>
      </c>
      <c r="K11" s="64"/>
      <c r="L11" s="65">
        <f t="shared" si="1"/>
        <v>81.1813</v>
      </c>
      <c r="M11" s="66">
        <f t="shared" si="0"/>
        <v>40</v>
      </c>
      <c r="N11" s="167"/>
      <c r="O11" s="168">
        <f t="shared" si="2"/>
        <v>55.372800521378</v>
      </c>
      <c r="P11" s="169"/>
      <c r="Q11" s="169"/>
    </row>
    <row r="12" spans="1:17" s="46" customFormat="1" ht="31.5" customHeight="1" thickBot="1">
      <c r="A12" s="56"/>
      <c r="B12" s="57"/>
      <c r="C12" s="130" t="str">
        <f>'[4]CBClubes Masc Dia 8.10.16  '!D12</f>
        <v>4.Diego Albuquerque Leite Neves</v>
      </c>
      <c r="D12" s="93" t="str">
        <f>'[4]CBClubes Masc Dia 8.10.16  '!E12</f>
        <v>ADAP - PE</v>
      </c>
      <c r="E12" s="127">
        <f>'CBClubes Masc Dia 8.10.16  '!I12</f>
        <v>1225</v>
      </c>
      <c r="F12" s="59">
        <f>'CBClubes Masc Dia 8.10.16  '!J12</f>
        <v>8</v>
      </c>
      <c r="G12" s="60">
        <f>'CBClubes Masc Dia 8.10.16  '!K12</f>
        <v>72.2628</v>
      </c>
      <c r="H12" s="61">
        <f>'CBClubes Masc Dia 9.10.16  '!I12</f>
        <v>426</v>
      </c>
      <c r="I12" s="62">
        <f>'CBClubes Masc Dia 9.10.16  '!J12</f>
        <v>25</v>
      </c>
      <c r="J12" s="63">
        <f>'CBClubes Masc Dia 9.10.16  '!K12</f>
        <v>55.154</v>
      </c>
      <c r="K12" s="64"/>
      <c r="L12" s="65">
        <f t="shared" si="1"/>
        <v>127.4168</v>
      </c>
      <c r="M12" s="66">
        <f t="shared" si="0"/>
        <v>9</v>
      </c>
      <c r="N12" s="167"/>
      <c r="O12" s="168">
        <f t="shared" si="2"/>
        <v>438.250800722628</v>
      </c>
      <c r="P12" s="169"/>
      <c r="Q12" s="169"/>
    </row>
    <row r="13" spans="1:17" s="46" customFormat="1" ht="31.5" customHeight="1" thickBot="1">
      <c r="A13" s="56"/>
      <c r="B13" s="57"/>
      <c r="C13" s="67" t="str">
        <f>'[4]CBClubes Masc Dia 8.10.16  '!D13</f>
        <v>5.George Chaves Peixoto</v>
      </c>
      <c r="D13" s="93" t="str">
        <f>'[4]CBClubes Masc Dia 8.10.16  '!E13</f>
        <v>ADAP - PE</v>
      </c>
      <c r="E13" s="127">
        <f>'CBClubes Masc Dia 8.10.16  '!I13</f>
        <v>161</v>
      </c>
      <c r="F13" s="59">
        <f>'CBClubes Masc Dia 8.10.16  '!J13</f>
        <v>61</v>
      </c>
      <c r="G13" s="60">
        <f>'CBClubes Masc Dia 8.10.16  '!K13</f>
        <v>19.019</v>
      </c>
      <c r="H13" s="61">
        <f>'CBClubes Masc Dia 9.10.16  '!I13</f>
        <v>0</v>
      </c>
      <c r="I13" s="62">
        <f>'CBClubes Masc Dia 9.10.16  '!J13</f>
        <v>0</v>
      </c>
      <c r="J13" s="63">
        <f>'CBClubes Masc Dia 9.10.16  '!K13</f>
        <v>0</v>
      </c>
      <c r="K13" s="64"/>
      <c r="L13" s="65">
        <f t="shared" si="1"/>
        <v>19.019</v>
      </c>
      <c r="M13" s="66">
        <f t="shared" si="0"/>
        <v>70</v>
      </c>
      <c r="N13" s="167"/>
      <c r="O13" s="168">
        <f t="shared" si="2"/>
        <v>1.61610019019</v>
      </c>
      <c r="P13" s="169"/>
      <c r="Q13" s="169"/>
    </row>
    <row r="14" spans="1:17" s="46" customFormat="1" ht="31.5" customHeight="1" thickBot="1">
      <c r="A14" s="56"/>
      <c r="B14" s="57"/>
      <c r="C14" s="69" t="str">
        <f>'[4]CBClubes Masc Dia 8.10.16  '!D14</f>
        <v>6.José Antonio de Arruda Filho</v>
      </c>
      <c r="D14" s="93" t="str">
        <f>'[4]CBClubes Masc Dia 8.10.16  '!E14</f>
        <v>ADAP - PE</v>
      </c>
      <c r="E14" s="127">
        <f>'CBClubes Masc Dia 8.10.16  '!I14</f>
        <v>652</v>
      </c>
      <c r="F14" s="59">
        <f>'CBClubes Masc Dia 8.10.16  '!J14</f>
        <v>27</v>
      </c>
      <c r="G14" s="60">
        <f>'CBClubes Masc Dia 8.10.16  '!K14</f>
        <v>53.1431</v>
      </c>
      <c r="H14" s="61">
        <f>'CBClubes Masc Dia 9.10.16  '!I14</f>
        <v>172</v>
      </c>
      <c r="I14" s="62">
        <f>'CBClubes Masc Dia 9.10.16  '!J14</f>
        <v>40</v>
      </c>
      <c r="J14" s="63">
        <f>'CBClubes Masc Dia 9.10.16  '!K14</f>
        <v>40.082</v>
      </c>
      <c r="K14" s="64"/>
      <c r="L14" s="65">
        <f t="shared" si="1"/>
        <v>93.2251</v>
      </c>
      <c r="M14" s="66">
        <f t="shared" si="0"/>
        <v>29</v>
      </c>
      <c r="N14" s="167"/>
      <c r="O14" s="168">
        <f t="shared" si="2"/>
        <v>178.522700531431</v>
      </c>
      <c r="P14" s="169"/>
      <c r="Q14" s="169"/>
    </row>
    <row r="15" spans="1:17" s="46" customFormat="1" ht="31.5" customHeight="1" thickBot="1">
      <c r="A15" s="56"/>
      <c r="B15" s="57"/>
      <c r="C15" s="68" t="str">
        <f>'[4]CBClubes Masc Dia 8.10.16  '!D15</f>
        <v>7.José Nobre de Jesus</v>
      </c>
      <c r="D15" s="93" t="str">
        <f>'[4]CBClubes Masc Dia 8.10.16  '!E15</f>
        <v>ADAP - PE</v>
      </c>
      <c r="E15" s="127">
        <f>'CBClubes Masc Dia 8.10.16  '!I15</f>
        <v>0</v>
      </c>
      <c r="F15" s="59">
        <f>'CBClubes Masc Dia 8.10.16  '!J15</f>
        <v>0</v>
      </c>
      <c r="G15" s="60">
        <f>'CBClubes Masc Dia 8.10.16  '!K15</f>
        <v>0</v>
      </c>
      <c r="H15" s="61">
        <f>'CBClubes Masc Dia 9.10.16  '!I15</f>
        <v>316</v>
      </c>
      <c r="I15" s="62">
        <f>'CBClubes Masc Dia 9.10.16  '!J15</f>
        <v>28</v>
      </c>
      <c r="J15" s="63">
        <f>'CBClubes Masc Dia 9.10.16  '!K15</f>
        <v>52.1378</v>
      </c>
      <c r="K15" s="64"/>
      <c r="L15" s="65">
        <f t="shared" si="1"/>
        <v>52.1378</v>
      </c>
      <c r="M15" s="66">
        <f t="shared" si="0"/>
        <v>57</v>
      </c>
      <c r="N15" s="167"/>
      <c r="O15" s="170" t="s">
        <v>28</v>
      </c>
      <c r="P15" s="169"/>
      <c r="Q15" s="169"/>
    </row>
    <row r="16" spans="1:17" s="46" customFormat="1" ht="31.5" customHeight="1" thickBot="1">
      <c r="A16" s="56"/>
      <c r="B16" s="57"/>
      <c r="C16" s="67" t="str">
        <f>'[4]CBClubes Masc Dia 8.10.16  '!D16</f>
        <v>8.Kleberson Farias de Lima</v>
      </c>
      <c r="D16" s="93" t="str">
        <f>'[4]CBClubes Masc Dia 8.10.16  '!E16</f>
        <v>ADAP - PE</v>
      </c>
      <c r="E16" s="127">
        <f>'CBClubes Masc Dia 8.10.16  '!I16</f>
        <v>822</v>
      </c>
      <c r="F16" s="59">
        <f>'CBClubes Masc Dia 8.10.16  '!J16</f>
        <v>17</v>
      </c>
      <c r="G16" s="60">
        <f>'CBClubes Masc Dia 8.10.16  '!K16</f>
        <v>63.2016</v>
      </c>
      <c r="H16" s="61">
        <f>'CBClubes Masc Dia 9.10.16  '!I16</f>
        <v>643</v>
      </c>
      <c r="I16" s="62">
        <f>'CBClubes Masc Dia 9.10.16  '!J16</f>
        <v>15</v>
      </c>
      <c r="J16" s="63">
        <f>'CBClubes Masc Dia 9.10.16  '!K16</f>
        <v>65.2145</v>
      </c>
      <c r="K16" s="64"/>
      <c r="L16" s="65">
        <f t="shared" si="1"/>
        <v>128.4161</v>
      </c>
      <c r="M16" s="66">
        <f t="shared" si="0"/>
        <v>8</v>
      </c>
      <c r="N16" s="167"/>
      <c r="O16" s="168">
        <f t="shared" si="2"/>
        <v>651.2217006320161</v>
      </c>
      <c r="P16" s="169"/>
      <c r="Q16" s="169"/>
    </row>
    <row r="17" spans="1:17" s="46" customFormat="1" ht="31.5" customHeight="1" thickBot="1">
      <c r="A17" s="56"/>
      <c r="B17" s="57"/>
      <c r="C17" s="70" t="str">
        <f>'[4]CBClubes Masc Dia 8.10.16  '!D17</f>
        <v>9.Leandro Barbosa da Silva</v>
      </c>
      <c r="D17" s="93" t="str">
        <f>'[4]CBClubes Masc Dia 8.10.16  '!E17</f>
        <v>ADAP - PE</v>
      </c>
      <c r="E17" s="127">
        <f>'CBClubes Masc Dia 8.10.16  '!I17</f>
        <v>340</v>
      </c>
      <c r="F17" s="59">
        <f>'CBClubes Masc Dia 8.10.16  '!J17</f>
        <v>47</v>
      </c>
      <c r="G17" s="60">
        <f>'CBClubes Masc Dia 8.10.16  '!K17</f>
        <v>33.0561</v>
      </c>
      <c r="H17" s="61">
        <f>'CBClubes Masc Dia 9.10.16  '!I17</f>
        <v>194</v>
      </c>
      <c r="I17" s="62">
        <f>'CBClubes Masc Dia 9.10.16  '!J17</f>
        <v>39</v>
      </c>
      <c r="J17" s="63">
        <f>'CBClubes Masc Dia 9.10.16  '!K17</f>
        <v>41.0861</v>
      </c>
      <c r="K17" s="64"/>
      <c r="L17" s="65">
        <f t="shared" si="1"/>
        <v>74.1422</v>
      </c>
      <c r="M17" s="66">
        <f t="shared" si="0"/>
        <v>44</v>
      </c>
      <c r="N17" s="167"/>
      <c r="O17" s="168">
        <f t="shared" si="2"/>
        <v>197.404700330561</v>
      </c>
      <c r="P17" s="169"/>
      <c r="Q17" s="169"/>
    </row>
    <row r="18" spans="1:17" s="46" customFormat="1" ht="31.5" customHeight="1" thickBot="1">
      <c r="A18" s="56"/>
      <c r="B18" s="57"/>
      <c r="C18" s="70" t="str">
        <f>'[4]CBClubes Masc Dia 8.10.16  '!D18</f>
        <v>10.Ricardo Cavalcante da Paz</v>
      </c>
      <c r="D18" s="93" t="str">
        <f>'[4]CBClubes Masc Dia 8.10.16  '!E18</f>
        <v>ADAP - PE</v>
      </c>
      <c r="E18" s="127">
        <f>'CBClubes Masc Dia 8.10.16  '!I18</f>
        <v>993</v>
      </c>
      <c r="F18" s="59">
        <f>'CBClubes Masc Dia 8.10.16  '!J18</f>
        <v>11</v>
      </c>
      <c r="G18" s="60">
        <f>'CBClubes Masc Dia 8.10.16  '!K18</f>
        <v>69.2415</v>
      </c>
      <c r="H18" s="61">
        <f>'CBClubes Masc Dia 9.10.16  '!I18</f>
        <v>36</v>
      </c>
      <c r="I18" s="62">
        <f>'CBClubes Masc Dia 9.10.16  '!J18</f>
        <v>53</v>
      </c>
      <c r="J18" s="63">
        <f>'CBClubes Masc Dia 9.10.16  '!K18</f>
        <v>27.0378</v>
      </c>
      <c r="K18" s="64"/>
      <c r="L18" s="65">
        <f t="shared" si="1"/>
        <v>96.2793</v>
      </c>
      <c r="M18" s="66">
        <f t="shared" si="0"/>
        <v>24</v>
      </c>
      <c r="N18" s="167"/>
      <c r="O18" s="168">
        <f t="shared" si="2"/>
        <v>45.931100692415</v>
      </c>
      <c r="P18" s="169"/>
      <c r="Q18" s="169"/>
    </row>
    <row r="19" spans="1:17" s="46" customFormat="1" ht="31.5" customHeight="1" thickBot="1">
      <c r="A19" s="56"/>
      <c r="B19" s="57"/>
      <c r="C19" s="70" t="str">
        <f>'[4]CBClubes Masc Dia 8.10.16  '!D19</f>
        <v>11.Romildo C. dos Santos Junior</v>
      </c>
      <c r="D19" s="93" t="str">
        <f>'[4]CBClubes Masc Dia 8.10.16  '!E19</f>
        <v>ADAP - PE</v>
      </c>
      <c r="E19" s="127">
        <f>'CBClubes Masc Dia 8.10.16  '!I19</f>
        <v>165</v>
      </c>
      <c r="F19" s="59">
        <f>'CBClubes Masc Dia 8.10.16  '!J19</f>
        <v>60</v>
      </c>
      <c r="G19" s="60">
        <f>'CBClubes Masc Dia 8.10.16  '!K19</f>
        <v>20.021</v>
      </c>
      <c r="H19" s="61">
        <f>'CBClubes Masc Dia 9.10.16  '!I19</f>
        <v>522</v>
      </c>
      <c r="I19" s="62">
        <f>'CBClubes Masc Dia 9.10.16  '!J19</f>
        <v>21</v>
      </c>
      <c r="J19" s="63">
        <f>'CBClubes Masc Dia 9.10.16  '!K19</f>
        <v>59.177</v>
      </c>
      <c r="K19" s="64"/>
      <c r="L19" s="65">
        <f t="shared" si="1"/>
        <v>79.19800000000001</v>
      </c>
      <c r="M19" s="66">
        <f t="shared" si="0"/>
        <v>42</v>
      </c>
      <c r="N19" s="167"/>
      <c r="O19" s="168">
        <f t="shared" si="2"/>
        <v>523.65600020021</v>
      </c>
      <c r="P19" s="169"/>
      <c r="Q19" s="169"/>
    </row>
    <row r="20" spans="1:17" s="46" customFormat="1" ht="31.5" customHeight="1" thickBot="1">
      <c r="A20" s="56"/>
      <c r="B20" s="57"/>
      <c r="C20" s="70" t="str">
        <f>'[4]CBClubes Masc Dia 8.10.16  '!D20</f>
        <v>12.Suanderson dos Santos Silva</v>
      </c>
      <c r="D20" s="93" t="str">
        <f>'[4]CBClubes Masc Dia 8.10.16  '!E20</f>
        <v>ADAP - PE</v>
      </c>
      <c r="E20" s="127">
        <f>'CBClubes Masc Dia 8.10.16  '!I20</f>
        <v>191</v>
      </c>
      <c r="F20" s="59">
        <f>'CBClubes Masc Dia 8.10.16  '!J20</f>
        <v>59</v>
      </c>
      <c r="G20" s="60">
        <f>'CBClubes Masc Dia 8.10.16  '!K20</f>
        <v>21.0231</v>
      </c>
      <c r="H20" s="61">
        <f>'CBClubes Masc Dia 9.10.16  '!I20</f>
        <v>547</v>
      </c>
      <c r="I20" s="62">
        <f>'CBClubes Masc Dia 9.10.16  '!J20</f>
        <v>19</v>
      </c>
      <c r="J20" s="63">
        <f>'CBClubes Masc Dia 9.10.16  '!K20</f>
        <v>61.1891</v>
      </c>
      <c r="K20" s="64"/>
      <c r="L20" s="65">
        <f t="shared" si="1"/>
        <v>82.2122</v>
      </c>
      <c r="M20" s="66">
        <f t="shared" si="0"/>
        <v>39</v>
      </c>
      <c r="N20" s="167"/>
      <c r="O20" s="168">
        <f t="shared" si="2"/>
        <v>548.9159002102309</v>
      </c>
      <c r="P20" s="169"/>
      <c r="Q20" s="169"/>
    </row>
    <row r="21" spans="1:17" s="46" customFormat="1" ht="31.5" customHeight="1" thickBot="1">
      <c r="A21" s="56"/>
      <c r="B21" s="57"/>
      <c r="C21" s="68" t="str">
        <f>'[4]CBClubes Masc Dia 8.10.16  '!D21</f>
        <v>13.Thiago de Souza Paulino</v>
      </c>
      <c r="D21" s="93" t="str">
        <f>'[4]CBClubes Masc Dia 8.10.16  '!E21</f>
        <v>ADAP - PE</v>
      </c>
      <c r="E21" s="127">
        <f>'CBClubes Masc Dia 8.10.16  '!I21</f>
        <v>844</v>
      </c>
      <c r="F21" s="59">
        <f>'CBClubes Masc Dia 8.10.16  '!J21</f>
        <v>16</v>
      </c>
      <c r="G21" s="60">
        <f>'CBClubes Masc Dia 8.10.16  '!K21</f>
        <v>64.208</v>
      </c>
      <c r="H21" s="61">
        <f>'CBClubes Masc Dia 9.10.16  '!I21</f>
        <v>314</v>
      </c>
      <c r="I21" s="62">
        <f>'CBClubes Masc Dia 9.10.16  '!J21</f>
        <v>29</v>
      </c>
      <c r="J21" s="63">
        <f>'CBClubes Masc Dia 9.10.16  '!K21</f>
        <v>51.1326</v>
      </c>
      <c r="K21" s="64"/>
      <c r="L21" s="65">
        <f t="shared" si="1"/>
        <v>115.3406</v>
      </c>
      <c r="M21" s="66">
        <f t="shared" si="0"/>
        <v>11</v>
      </c>
      <c r="N21" s="167"/>
      <c r="O21" s="168">
        <f t="shared" si="2"/>
        <v>322.44160064208</v>
      </c>
      <c r="P21" s="169"/>
      <c r="Q21" s="169"/>
    </row>
    <row r="22" spans="1:17" s="46" customFormat="1" ht="31.5" customHeight="1" thickBot="1">
      <c r="A22" s="56"/>
      <c r="B22" s="57"/>
      <c r="C22" s="71" t="str">
        <f>'[4]CBClubes Masc Dia 8.10.16  '!D22</f>
        <v>14.Janilson Gomes da Silva</v>
      </c>
      <c r="D22" s="93" t="str">
        <f>'[4]CBClubes Masc Dia 8.10.16  '!E22</f>
        <v>APAP - PB</v>
      </c>
      <c r="E22" s="127"/>
      <c r="F22" s="59" t="s">
        <v>27</v>
      </c>
      <c r="G22" s="60"/>
      <c r="H22" s="61">
        <f>'CBClubes Masc Dia 9.10.16  '!I22</f>
        <v>487</v>
      </c>
      <c r="I22" s="62">
        <f>'CBClubes Masc Dia 9.10.16  '!J22</f>
        <v>23</v>
      </c>
      <c r="J22" s="63">
        <f>'CBClubes Masc Dia 9.10.16  '!K22</f>
        <v>57.1653</v>
      </c>
      <c r="K22" s="64"/>
      <c r="L22" s="65">
        <v>57.1653</v>
      </c>
      <c r="M22" s="66">
        <f t="shared" si="0"/>
        <v>55</v>
      </c>
      <c r="N22" s="167"/>
      <c r="O22" s="168" t="e">
        <f t="shared" si="2"/>
        <v>#VALUE!</v>
      </c>
      <c r="P22" s="169"/>
      <c r="Q22" s="169"/>
    </row>
    <row r="23" spans="1:17" s="46" customFormat="1" ht="31.5" customHeight="1" thickBot="1">
      <c r="A23" s="56"/>
      <c r="B23" s="57"/>
      <c r="C23" s="71" t="str">
        <f>'[4]CBClubes Masc Dia 8.10.16  '!D23</f>
        <v>15.José Urtiga Pereira</v>
      </c>
      <c r="D23" s="93" t="str">
        <f>'[4]CBClubes Masc Dia 8.10.16  '!E23</f>
        <v>APAP - PB</v>
      </c>
      <c r="E23" s="127">
        <f>'CBClubes Masc Dia 8.10.16  '!I23</f>
        <v>1170</v>
      </c>
      <c r="F23" s="59">
        <f>'CBClubes Masc Dia 8.10.16  '!J23</f>
        <v>9</v>
      </c>
      <c r="G23" s="60">
        <f>'CBClubes Masc Dia 8.10.16  '!K23</f>
        <v>71.2556</v>
      </c>
      <c r="H23" s="61">
        <f>'CBClubes Masc Dia 9.10.16  '!I23</f>
        <v>60</v>
      </c>
      <c r="I23" s="62">
        <f>'CBClubes Masc Dia 9.10.16  '!J23</f>
        <v>50</v>
      </c>
      <c r="J23" s="63">
        <f>'CBClubes Masc Dia 9.10.16  '!K23</f>
        <v>30.0465</v>
      </c>
      <c r="K23" s="64"/>
      <c r="L23" s="65">
        <f t="shared" si="1"/>
        <v>101.3021</v>
      </c>
      <c r="M23" s="66">
        <f t="shared" si="0"/>
        <v>21</v>
      </c>
      <c r="N23" s="167"/>
      <c r="O23" s="98"/>
      <c r="P23" s="99"/>
      <c r="Q23" s="99"/>
    </row>
    <row r="24" spans="1:17" s="46" customFormat="1" ht="31.5" customHeight="1" thickBot="1">
      <c r="A24" s="56"/>
      <c r="B24" s="57"/>
      <c r="C24" s="71" t="str">
        <f>'[4]CBClubes Masc Dia 8.10.16  '!D24</f>
        <v>16.Mateus Zenaide Henriques</v>
      </c>
      <c r="D24" s="93" t="str">
        <f>'[4]CBClubes Masc Dia 8.10.16  '!E24</f>
        <v>APAP - PB</v>
      </c>
      <c r="E24" s="127">
        <f>'CBClubes Masc Dia 8.10.16  '!I24</f>
        <v>318</v>
      </c>
      <c r="F24" s="59">
        <f>'CBClubes Masc Dia 8.10.16  '!J24</f>
        <v>50</v>
      </c>
      <c r="G24" s="60">
        <f>'CBClubes Masc Dia 8.10.16  '!K24</f>
        <v>30.0465</v>
      </c>
      <c r="H24" s="61">
        <f>'CBClubes Masc Dia 9.10.16  '!I24</f>
        <v>963</v>
      </c>
      <c r="I24" s="62">
        <f>'CBClubes Masc Dia 9.10.16  '!J24</f>
        <v>5</v>
      </c>
      <c r="J24" s="63">
        <f>'CBClubes Masc Dia 9.10.16  '!K24</f>
        <v>75.285</v>
      </c>
      <c r="K24" s="64"/>
      <c r="L24" s="65">
        <f t="shared" si="1"/>
        <v>105.3315</v>
      </c>
      <c r="M24" s="66">
        <f t="shared" si="0"/>
        <v>18</v>
      </c>
      <c r="N24" s="167"/>
      <c r="O24" s="98"/>
      <c r="P24" s="99"/>
      <c r="Q24" s="99"/>
    </row>
    <row r="25" spans="1:17" s="46" customFormat="1" ht="31.5" customHeight="1" thickBot="1">
      <c r="A25" s="56"/>
      <c r="B25" s="57"/>
      <c r="C25" s="71" t="str">
        <f>'[4]CBClubes Masc Dia 8.10.16  '!D25</f>
        <v>17.Romilson Brasil de Araujo</v>
      </c>
      <c r="D25" s="93" t="str">
        <f>'[4]CBClubes Masc Dia 8.10.16  '!E25</f>
        <v>APAP - PB</v>
      </c>
      <c r="E25" s="127">
        <f>'CBClubes Masc Dia 8.10.16  '!I25</f>
        <v>453</v>
      </c>
      <c r="F25" s="59">
        <f>'CBClubes Masc Dia 8.10.16  '!J25</f>
        <v>42</v>
      </c>
      <c r="G25" s="60">
        <f>'CBClubes Masc Dia 8.10.16  '!K25</f>
        <v>38.0741</v>
      </c>
      <c r="H25" s="61">
        <f>'CBClubes Masc Dia 9.10.16  '!I25</f>
        <v>210</v>
      </c>
      <c r="I25" s="62">
        <f>'CBClubes Masc Dia 9.10.16  '!J25</f>
        <v>37</v>
      </c>
      <c r="J25" s="63">
        <f>'CBClubes Masc Dia 9.10.16  '!K25</f>
        <v>43.0946</v>
      </c>
      <c r="K25" s="64"/>
      <c r="L25" s="65">
        <f t="shared" si="1"/>
        <v>81.1687</v>
      </c>
      <c r="M25" s="66">
        <f t="shared" si="0"/>
        <v>41</v>
      </c>
      <c r="N25" s="167"/>
      <c r="O25" s="98"/>
      <c r="P25" s="99"/>
      <c r="Q25" s="99"/>
    </row>
    <row r="26" spans="1:17" s="46" customFormat="1" ht="31.5" customHeight="1" thickBot="1">
      <c r="A26" s="56"/>
      <c r="B26" s="57"/>
      <c r="C26" s="71" t="str">
        <f>'[4]CBClubes Masc Dia 8.10.16  '!D26</f>
        <v>18.Tiago Nobrega Zenaide</v>
      </c>
      <c r="D26" s="93" t="str">
        <f>'[4]CBClubes Masc Dia 8.10.16  '!E26</f>
        <v>APAP - PB</v>
      </c>
      <c r="E26" s="127"/>
      <c r="F26" s="59" t="s">
        <v>27</v>
      </c>
      <c r="G26" s="60"/>
      <c r="H26" s="61"/>
      <c r="I26" s="62" t="s">
        <v>27</v>
      </c>
      <c r="J26" s="63"/>
      <c r="K26" s="64"/>
      <c r="L26" s="65"/>
      <c r="M26" s="132" t="s">
        <v>27</v>
      </c>
      <c r="N26" s="167"/>
      <c r="O26" s="98"/>
      <c r="P26" s="99"/>
      <c r="Q26" s="99"/>
    </row>
    <row r="27" spans="1:17" s="46" customFormat="1" ht="31.5" customHeight="1" thickBot="1">
      <c r="A27" s="56"/>
      <c r="B27" s="57"/>
      <c r="C27" s="71" t="str">
        <f>'[4]CBClubes Masc Dia 8.10.16  '!D27</f>
        <v>19.Mauricio Sucupira Villa Real Neto</v>
      </c>
      <c r="D27" s="93" t="str">
        <f>'[4]CBClubes Masc Dia 8.10.16  '!E27</f>
        <v>ASFAD- CE</v>
      </c>
      <c r="E27" s="127">
        <f>'CBClubes Masc Dia 8.10.16  '!I27</f>
        <v>431</v>
      </c>
      <c r="F27" s="59">
        <f>'CBClubes Masc Dia 8.10.16  '!J27</f>
        <v>45</v>
      </c>
      <c r="G27" s="60">
        <f>'CBClubes Masc Dia 8.10.16  '!K27</f>
        <v>35.063</v>
      </c>
      <c r="H27" s="61">
        <f>'CBClubes Masc Dia 9.10.16  '!I27</f>
        <v>645</v>
      </c>
      <c r="I27" s="62">
        <f>'CBClubes Masc Dia 9.10.16  '!J27</f>
        <v>14</v>
      </c>
      <c r="J27" s="63">
        <f>'CBClubes Masc Dia 9.10.16  '!K27</f>
        <v>66.2211</v>
      </c>
      <c r="K27" s="64"/>
      <c r="L27" s="65">
        <f t="shared" si="1"/>
        <v>101.28410000000001</v>
      </c>
      <c r="M27" s="66">
        <f t="shared" si="0"/>
        <v>22</v>
      </c>
      <c r="N27" s="167"/>
      <c r="O27" s="98"/>
      <c r="P27" s="99"/>
      <c r="Q27" s="99"/>
    </row>
    <row r="28" spans="1:17" s="46" customFormat="1" ht="31.5" customHeight="1" thickBot="1">
      <c r="A28" s="56"/>
      <c r="B28" s="57"/>
      <c r="C28" s="71" t="str">
        <f>'[4]CBClubes Masc Dia 8.10.16  '!D28</f>
        <v>20.João Carlos Perrone Kasznar</v>
      </c>
      <c r="D28" s="93" t="str">
        <f>'[4]CBClubes Masc Dia 8.10.16  '!E28</f>
        <v>BARRACUDA - RJ</v>
      </c>
      <c r="E28" s="127">
        <f>'CBClubes Masc Dia 8.10.16  '!I28</f>
        <v>135</v>
      </c>
      <c r="F28" s="59">
        <f>'CBClubes Masc Dia 8.10.16  '!J28</f>
        <v>62</v>
      </c>
      <c r="G28" s="60">
        <f>'CBClubes Masc Dia 8.10.16  '!K28</f>
        <v>18.0171</v>
      </c>
      <c r="H28" s="61"/>
      <c r="I28" s="62" t="s">
        <v>27</v>
      </c>
      <c r="J28" s="63"/>
      <c r="K28" s="64"/>
      <c r="L28" s="65">
        <v>18.0171</v>
      </c>
      <c r="M28" s="66">
        <f t="shared" si="0"/>
        <v>71</v>
      </c>
      <c r="N28" s="167"/>
      <c r="O28" s="98"/>
      <c r="P28" s="99"/>
      <c r="Q28" s="99"/>
    </row>
    <row r="29" spans="1:17" s="46" customFormat="1" ht="31.5" customHeight="1" thickBot="1">
      <c r="A29" s="56"/>
      <c r="B29" s="57"/>
      <c r="C29" s="71" t="str">
        <f>'[4]CBClubes Masc Dia 8.10.16  '!D29</f>
        <v>21.Douglas Tho</v>
      </c>
      <c r="D29" s="93" t="str">
        <f>'[4]CBClubes Masc Dia 8.10.16  '!E29</f>
        <v>BARRACUDA - RJ</v>
      </c>
      <c r="E29" s="127">
        <f>'CBClubes Masc Dia 8.10.16  '!I29</f>
        <v>514</v>
      </c>
      <c r="F29" s="59">
        <f>'CBClubes Masc Dia 8.10.16  '!J29</f>
        <v>36</v>
      </c>
      <c r="G29" s="60">
        <f>'CBClubes Masc Dia 8.10.16  '!K29</f>
        <v>44.099</v>
      </c>
      <c r="H29" s="61">
        <f>'CBClubes Masc Dia 9.10.16  '!I29</f>
        <v>491</v>
      </c>
      <c r="I29" s="62">
        <f>'CBClubes Masc Dia 9.10.16  '!J29</f>
        <v>22</v>
      </c>
      <c r="J29" s="63">
        <f>'CBClubes Masc Dia 9.10.16  '!K29</f>
        <v>58.1711</v>
      </c>
      <c r="K29" s="64"/>
      <c r="L29" s="65">
        <f t="shared" si="1"/>
        <v>102.2701</v>
      </c>
      <c r="M29" s="66">
        <f t="shared" si="0"/>
        <v>20</v>
      </c>
      <c r="N29" s="167"/>
      <c r="O29" s="98"/>
      <c r="P29" s="99"/>
      <c r="Q29" s="99"/>
    </row>
    <row r="30" spans="1:17" s="46" customFormat="1" ht="31.5" customHeight="1" thickBot="1">
      <c r="A30" s="56"/>
      <c r="B30" s="57"/>
      <c r="C30" s="71" t="str">
        <f>'[4]CBClubes Masc Dia 8.10.16  '!D30</f>
        <v>22.Ademir Nascimento Junior</v>
      </c>
      <c r="D30" s="93" t="str">
        <f>'[4]CBClubes Masc Dia 8.10.16  '!E30</f>
        <v>CARIACICA - ES</v>
      </c>
      <c r="E30" s="127">
        <f>'CBClubes Masc Dia 8.10.16  '!I30</f>
        <v>118</v>
      </c>
      <c r="F30" s="59">
        <f>'CBClubes Masc Dia 8.10.16  '!J30</f>
        <v>65</v>
      </c>
      <c r="G30" s="60">
        <f>'CBClubes Masc Dia 8.10.16  '!K30</f>
        <v>15.012</v>
      </c>
      <c r="H30" s="61">
        <f>'CBClubes Masc Dia 9.10.16  '!I30</f>
        <v>330</v>
      </c>
      <c r="I30" s="62">
        <f>'CBClubes Masc Dia 9.10.16  '!J30</f>
        <v>27</v>
      </c>
      <c r="J30" s="63">
        <f>'CBClubes Masc Dia 9.10.16  '!K30</f>
        <v>53.1431</v>
      </c>
      <c r="K30" s="64"/>
      <c r="L30" s="65">
        <f t="shared" si="1"/>
        <v>68.1551</v>
      </c>
      <c r="M30" s="66">
        <f t="shared" si="0"/>
        <v>48</v>
      </c>
      <c r="N30" s="167"/>
      <c r="O30" s="98"/>
      <c r="P30" s="99"/>
      <c r="Q30" s="99"/>
    </row>
    <row r="31" spans="1:17" s="46" customFormat="1" ht="31.5" customHeight="1" thickBot="1">
      <c r="A31" s="56"/>
      <c r="B31" s="57"/>
      <c r="C31" s="71" t="str">
        <f>'[4]CBClubes Masc Dia 8.10.16  '!D31</f>
        <v>23.Geraldo Antonio Tonon</v>
      </c>
      <c r="D31" s="93" t="str">
        <f>'[4]CBClubes Masc Dia 8.10.16  '!E31</f>
        <v>CARIACICA - ES</v>
      </c>
      <c r="E31" s="127">
        <f>'CBClubes Masc Dia 8.10.16  '!I31</f>
        <v>73</v>
      </c>
      <c r="F31" s="59">
        <f>'CBClubes Masc Dia 8.10.16  '!J31</f>
        <v>66</v>
      </c>
      <c r="G31" s="60">
        <f>'CBClubes Masc Dia 8.10.16  '!K31</f>
        <v>14.0105</v>
      </c>
      <c r="H31" s="61">
        <f>'CBClubes Masc Dia 9.10.16  '!I31</f>
        <v>907</v>
      </c>
      <c r="I31" s="62">
        <f>'CBClubes Masc Dia 9.10.16  '!J31</f>
        <v>6</v>
      </c>
      <c r="J31" s="63">
        <f>'CBClubes Masc Dia 9.10.16  '!K31</f>
        <v>74.2775</v>
      </c>
      <c r="K31" s="64"/>
      <c r="L31" s="65">
        <f t="shared" si="1"/>
        <v>88.28800000000001</v>
      </c>
      <c r="M31" s="66">
        <f t="shared" si="0"/>
        <v>32</v>
      </c>
      <c r="N31" s="167"/>
      <c r="O31" s="98"/>
      <c r="P31" s="99"/>
      <c r="Q31" s="99"/>
    </row>
    <row r="32" spans="1:17" s="46" customFormat="1" ht="31.5" customHeight="1" thickBot="1">
      <c r="A32" s="56"/>
      <c r="B32" s="57"/>
      <c r="C32" s="71" t="str">
        <f>'[4]CBClubes Masc Dia 8.10.16  '!D32</f>
        <v>24.Paulo Roberto de Jesus</v>
      </c>
      <c r="D32" s="93" t="str">
        <f>'[4]CBClubes Masc Dia 8.10.16  '!E32</f>
        <v>CARIACICA - ES</v>
      </c>
      <c r="E32" s="127">
        <f>'CBClubes Masc Dia 8.10.16  '!I32</f>
        <v>1027</v>
      </c>
      <c r="F32" s="59">
        <f>'CBClubes Masc Dia 8.10.16  '!J32</f>
        <v>10</v>
      </c>
      <c r="G32" s="60">
        <f>'CBClubes Masc Dia 8.10.16  '!K32</f>
        <v>70.2485</v>
      </c>
      <c r="H32" s="61">
        <f>'CBClubes Masc Dia 9.10.16  '!I32</f>
        <v>0</v>
      </c>
      <c r="I32" s="62">
        <f>'CBClubes Masc Dia 9.10.16  '!J32</f>
        <v>0</v>
      </c>
      <c r="J32" s="63">
        <f>'CBClubes Masc Dia 9.10.16  '!K32</f>
        <v>0</v>
      </c>
      <c r="K32" s="64"/>
      <c r="L32" s="65">
        <f t="shared" si="1"/>
        <v>70.2485</v>
      </c>
      <c r="M32" s="66">
        <f t="shared" si="0"/>
        <v>46</v>
      </c>
      <c r="N32" s="167"/>
      <c r="O32" s="98"/>
      <c r="P32" s="99"/>
      <c r="Q32" s="99"/>
    </row>
    <row r="33" spans="1:17" s="46" customFormat="1" ht="31.5" customHeight="1" thickBot="1">
      <c r="A33" s="56"/>
      <c r="B33" s="57"/>
      <c r="C33" s="71" t="str">
        <f>'[4]CBClubes Masc Dia 8.10.16  '!D33</f>
        <v>25.Aluisio Antonio Oliveira de Luna</v>
      </c>
      <c r="D33" s="93" t="str">
        <f>'[4]CBClubes Masc Dia 8.10.16  '!E33</f>
        <v>CLUPERE - PE</v>
      </c>
      <c r="E33" s="127">
        <f>'CBClubes Masc Dia 8.10.16  '!I33</f>
        <v>602</v>
      </c>
      <c r="F33" s="59">
        <f>'CBClubes Masc Dia 8.10.16  '!J33</f>
        <v>30</v>
      </c>
      <c r="G33" s="60">
        <f>'CBClubes Masc Dia 8.10.16  '!K33</f>
        <v>50.1275</v>
      </c>
      <c r="H33" s="61">
        <f>'CBClubes Masc Dia 9.10.16  '!I33</f>
        <v>527</v>
      </c>
      <c r="I33" s="62">
        <f>'CBClubes Masc Dia 9.10.16  '!J33</f>
        <v>20</v>
      </c>
      <c r="J33" s="63">
        <f>'CBClubes Masc Dia 9.10.16  '!K33</f>
        <v>60.183</v>
      </c>
      <c r="K33" s="64"/>
      <c r="L33" s="65">
        <f t="shared" si="1"/>
        <v>110.31049999999999</v>
      </c>
      <c r="M33" s="66">
        <f t="shared" si="0"/>
        <v>14</v>
      </c>
      <c r="N33" s="167"/>
      <c r="O33" s="98"/>
      <c r="P33" s="99"/>
      <c r="Q33" s="99"/>
    </row>
    <row r="34" spans="1:17" s="46" customFormat="1" ht="31.5" customHeight="1" thickBot="1">
      <c r="A34" s="56"/>
      <c r="B34" s="57"/>
      <c r="C34" s="71" t="str">
        <f>'[4]CBClubes Masc Dia 8.10.16  '!D34</f>
        <v>26.Antonio Marcos Gomes Manhães</v>
      </c>
      <c r="D34" s="93" t="str">
        <f>'[4]CBClubes Masc Dia 8.10.16  '!E34</f>
        <v>CLUPERE - PE</v>
      </c>
      <c r="E34" s="127">
        <f>'CBClubes Masc Dia 8.10.16  '!I34</f>
        <v>510</v>
      </c>
      <c r="F34" s="59">
        <f>'CBClubes Masc Dia 8.10.16  '!J34</f>
        <v>37</v>
      </c>
      <c r="G34" s="60">
        <f>'CBClubes Masc Dia 8.10.16  '!K34</f>
        <v>43.0946</v>
      </c>
      <c r="H34" s="61">
        <f>'CBClubes Masc Dia 9.10.16  '!I34</f>
        <v>0</v>
      </c>
      <c r="I34" s="62">
        <f>'CBClubes Masc Dia 9.10.16  '!J34</f>
        <v>0</v>
      </c>
      <c r="J34" s="63">
        <f>'CBClubes Masc Dia 9.10.16  '!K34</f>
        <v>0</v>
      </c>
      <c r="K34" s="64"/>
      <c r="L34" s="65">
        <f t="shared" si="1"/>
        <v>43.0946</v>
      </c>
      <c r="M34" s="66">
        <f t="shared" si="0"/>
        <v>62</v>
      </c>
      <c r="N34" s="167"/>
      <c r="O34" s="98"/>
      <c r="P34" s="99"/>
      <c r="Q34" s="99"/>
    </row>
    <row r="35" spans="1:17" s="46" customFormat="1" ht="31.5" customHeight="1" thickBot="1">
      <c r="A35" s="56"/>
      <c r="B35" s="57"/>
      <c r="C35" s="71" t="str">
        <f>'[4]CBClubes Masc Dia 8.10.16  '!D35</f>
        <v>27.Carlos Eduardo de Oliveira Fragoso</v>
      </c>
      <c r="D35" s="93" t="str">
        <f>'[4]CBClubes Masc Dia 8.10.16  '!E35</f>
        <v>CLUPERE - PE</v>
      </c>
      <c r="E35" s="127">
        <f>'CBClubes Masc Dia 8.10.16  '!I35</f>
        <v>1979</v>
      </c>
      <c r="F35" s="59">
        <f>'CBClubes Masc Dia 8.10.16  '!J35</f>
        <v>2</v>
      </c>
      <c r="G35" s="60">
        <f>'CBClubes Masc Dia 8.10.16  '!K35</f>
        <v>78.3081</v>
      </c>
      <c r="H35" s="61">
        <f>'CBClubes Masc Dia 9.10.16  '!I35</f>
        <v>722</v>
      </c>
      <c r="I35" s="62">
        <f>'CBClubes Masc Dia 9.10.16  '!J35</f>
        <v>13</v>
      </c>
      <c r="J35" s="63">
        <f>'CBClubes Masc Dia 9.10.16  '!K35</f>
        <v>67.2278</v>
      </c>
      <c r="K35" s="64"/>
      <c r="L35" s="65">
        <f t="shared" si="1"/>
        <v>145.5359</v>
      </c>
      <c r="M35" s="66">
        <f t="shared" si="0"/>
        <v>6</v>
      </c>
      <c r="N35" s="167"/>
      <c r="O35" s="98"/>
      <c r="P35" s="99"/>
      <c r="Q35" s="99"/>
    </row>
    <row r="36" spans="1:17" s="46" customFormat="1" ht="31.5" customHeight="1" thickBot="1">
      <c r="A36" s="56"/>
      <c r="B36" s="57"/>
      <c r="C36" s="71" t="str">
        <f>'[4]CBClubes Masc Dia 8.10.16  '!D36</f>
        <v>28.Edimilson Braz dos Santos</v>
      </c>
      <c r="D36" s="93" t="str">
        <f>'[4]CBClubes Masc Dia 8.10.16  '!E36</f>
        <v>CLUPERE - PE</v>
      </c>
      <c r="E36" s="127">
        <f>'CBClubes Masc Dia 8.10.16  '!I36</f>
        <v>713</v>
      </c>
      <c r="F36" s="59">
        <f>'CBClubes Masc Dia 8.10.16  '!J36</f>
        <v>23</v>
      </c>
      <c r="G36" s="60">
        <f>'CBClubes Masc Dia 8.10.16  '!K36</f>
        <v>57.1653</v>
      </c>
      <c r="H36" s="61">
        <f>'CBClubes Masc Dia 9.10.16  '!I36</f>
        <v>163</v>
      </c>
      <c r="I36" s="62">
        <f>'CBClubes Masc Dia 9.10.16  '!J36</f>
        <v>41</v>
      </c>
      <c r="J36" s="63">
        <f>'CBClubes Masc Dia 9.10.16  '!K36</f>
        <v>39.078</v>
      </c>
      <c r="K36" s="64"/>
      <c r="L36" s="65">
        <f t="shared" si="1"/>
        <v>96.2433</v>
      </c>
      <c r="M36" s="66">
        <f t="shared" si="0"/>
        <v>25</v>
      </c>
      <c r="N36" s="167"/>
      <c r="O36" s="98"/>
      <c r="P36" s="99"/>
      <c r="Q36" s="99"/>
    </row>
    <row r="37" spans="1:17" s="46" customFormat="1" ht="31.5" customHeight="1" thickBot="1">
      <c r="A37" s="56"/>
      <c r="B37" s="57"/>
      <c r="C37" s="71" t="str">
        <f>'[4]CBClubes Masc Dia 8.10.16  '!D37</f>
        <v>29.Gilson de Carvalho Nino</v>
      </c>
      <c r="D37" s="93" t="str">
        <f>'[4]CBClubes Masc Dia 8.10.16  '!E37</f>
        <v>CLUPERE - PE</v>
      </c>
      <c r="E37" s="127">
        <f>'CBClubes Masc Dia 8.10.16  '!I37</f>
        <v>120</v>
      </c>
      <c r="F37" s="59">
        <f>'CBClubes Masc Dia 8.10.16  '!J37</f>
        <v>64</v>
      </c>
      <c r="G37" s="60">
        <f>'CBClubes Masc Dia 8.10.16  '!K37</f>
        <v>16.0136</v>
      </c>
      <c r="H37" s="61">
        <f>'CBClubes Masc Dia 9.10.16  '!I37</f>
        <v>145</v>
      </c>
      <c r="I37" s="62">
        <f>'CBClubes Masc Dia 9.10.16  '!J37</f>
        <v>44</v>
      </c>
      <c r="J37" s="63">
        <f>'CBClubes Masc Dia 9.10.16  '!K37</f>
        <v>36.0666</v>
      </c>
      <c r="K37" s="64"/>
      <c r="L37" s="65">
        <f t="shared" si="1"/>
        <v>52.080200000000005</v>
      </c>
      <c r="M37" s="66">
        <f t="shared" si="0"/>
        <v>58</v>
      </c>
      <c r="N37" s="167"/>
      <c r="O37" s="98"/>
      <c r="P37" s="99"/>
      <c r="Q37" s="99"/>
    </row>
    <row r="38" spans="1:17" s="46" customFormat="1" ht="31.5" customHeight="1" thickBot="1">
      <c r="A38" s="56"/>
      <c r="B38" s="57"/>
      <c r="C38" s="71" t="str">
        <f>'[4]CBClubes Masc Dia 8.10.16  '!D38</f>
        <v>30.Felipe Dornelas Câmara Teixeira</v>
      </c>
      <c r="D38" s="93" t="str">
        <f>'[4]CBClubes Masc Dia 8.10.16  '!E38</f>
        <v>CLUPERE - PE</v>
      </c>
      <c r="E38" s="127">
        <f>'CBClubes Masc Dia 8.10.16  '!I38</f>
        <v>564</v>
      </c>
      <c r="F38" s="59">
        <f>'CBClubes Masc Dia 8.10.16  '!J38</f>
        <v>33</v>
      </c>
      <c r="G38" s="60">
        <f>'CBClubes Masc Dia 8.10.16  '!K38</f>
        <v>47.1128</v>
      </c>
      <c r="H38" s="61">
        <f>'CBClubes Masc Dia 9.10.16  '!I38</f>
        <v>0</v>
      </c>
      <c r="I38" s="62">
        <f>'CBClubes Masc Dia 9.10.16  '!J38</f>
        <v>0</v>
      </c>
      <c r="J38" s="63">
        <f>'CBClubes Masc Dia 9.10.16  '!K38</f>
        <v>0</v>
      </c>
      <c r="K38" s="64"/>
      <c r="L38" s="65">
        <f t="shared" si="1"/>
        <v>47.1128</v>
      </c>
      <c r="M38" s="66">
        <f t="shared" si="0"/>
        <v>61</v>
      </c>
      <c r="N38" s="167"/>
      <c r="O38" s="98"/>
      <c r="P38" s="99"/>
      <c r="Q38" s="99"/>
    </row>
    <row r="39" spans="1:17" s="46" customFormat="1" ht="31.5" customHeight="1" thickBot="1">
      <c r="A39" s="72"/>
      <c r="B39" s="57"/>
      <c r="C39" s="68" t="str">
        <f>'[4]CBClubes Masc Dia 8.10.16  '!D39</f>
        <v>31.João Mauricio Simmonds Lessa</v>
      </c>
      <c r="D39" s="93" t="str">
        <f>'[4]CBClubes Masc Dia 8.10.16  '!E39</f>
        <v>CLUPERE - PE</v>
      </c>
      <c r="E39" s="127">
        <f>'CBClubes Masc Dia 8.10.16  '!I39</f>
        <v>689</v>
      </c>
      <c r="F39" s="59">
        <f>'CBClubes Masc Dia 8.10.16  '!J39</f>
        <v>26</v>
      </c>
      <c r="G39" s="60">
        <f>'CBClubes Masc Dia 8.10.16  '!K39</f>
        <v>54.1485</v>
      </c>
      <c r="H39" s="61">
        <f>'CBClubes Masc Dia 9.10.16  '!I39</f>
        <v>104</v>
      </c>
      <c r="I39" s="62">
        <f>'CBClubes Masc Dia 9.10.16  '!J39</f>
        <v>48</v>
      </c>
      <c r="J39" s="63">
        <f>'CBClubes Masc Dia 9.10.16  '!K39</f>
        <v>32.0528</v>
      </c>
      <c r="K39" s="64"/>
      <c r="L39" s="65">
        <f t="shared" si="1"/>
        <v>86.2013</v>
      </c>
      <c r="M39" s="66">
        <f t="shared" si="0"/>
        <v>35</v>
      </c>
      <c r="N39" s="167"/>
      <c r="O39" s="168">
        <f>SUM(H39+E39/100+F39/10000+G39/100000000)</f>
        <v>110.892600541485</v>
      </c>
      <c r="P39" s="169"/>
      <c r="Q39" s="169"/>
    </row>
    <row r="40" spans="1:17" s="46" customFormat="1" ht="31.5" customHeight="1" thickBot="1">
      <c r="A40" s="72"/>
      <c r="B40" s="57"/>
      <c r="C40" s="68" t="str">
        <f>'[4]CBClubes Masc Dia 8.10.16  '!D40</f>
        <v>32.José Augusto Ferreira Campos</v>
      </c>
      <c r="D40" s="93" t="str">
        <f>'[4]CBClubes Masc Dia 8.10.16  '!E40</f>
        <v>CLUPERE - PE</v>
      </c>
      <c r="E40" s="127">
        <f>'CBClubes Masc Dia 8.10.16  '!I40</f>
        <v>1400</v>
      </c>
      <c r="F40" s="59">
        <f>'CBClubes Masc Dia 8.10.16  '!J40</f>
        <v>6</v>
      </c>
      <c r="G40" s="60">
        <f>'CBClubes Masc Dia 8.10.16  '!K40</f>
        <v>74.2775</v>
      </c>
      <c r="H40" s="61">
        <f>'CBClubes Masc Dia 9.10.16  '!I40</f>
        <v>1663</v>
      </c>
      <c r="I40" s="62">
        <f>'CBClubes Masc Dia 9.10.16  '!J40</f>
        <v>1</v>
      </c>
      <c r="J40" s="63">
        <f>'CBClubes Masc Dia 9.10.16  '!K40</f>
        <v>79.316</v>
      </c>
      <c r="K40" s="64"/>
      <c r="L40" s="65">
        <f t="shared" si="1"/>
        <v>153.5935</v>
      </c>
      <c r="M40" s="66">
        <f t="shared" si="0"/>
        <v>2</v>
      </c>
      <c r="N40" s="167"/>
      <c r="O40" s="168">
        <f>SUM(H40+E40/100+F40/10000+G40/100000000)</f>
        <v>1677.000600742775</v>
      </c>
      <c r="P40" s="169"/>
      <c r="Q40" s="169"/>
    </row>
    <row r="41" spans="1:17" s="46" customFormat="1" ht="31.5" customHeight="1" thickBot="1">
      <c r="A41" s="72"/>
      <c r="B41" s="57"/>
      <c r="C41" s="68" t="str">
        <f>'[4]CBClubes Masc Dia 8.10.16  '!D41</f>
        <v>33.José Ronaldo Alves Pereira</v>
      </c>
      <c r="D41" s="93" t="str">
        <f>'[4]CBClubes Masc Dia 8.10.16  '!E41</f>
        <v>CLUPERE - PE</v>
      </c>
      <c r="E41" s="127">
        <f>'CBClubes Masc Dia 8.10.16  '!I41</f>
        <v>553</v>
      </c>
      <c r="F41" s="59">
        <f>'CBClubes Masc Dia 8.10.16  '!J41</f>
        <v>34</v>
      </c>
      <c r="G41" s="60">
        <f>'CBClubes Masc Dia 8.10.16  '!K41</f>
        <v>46.1081</v>
      </c>
      <c r="H41" s="61">
        <f>'CBClubes Masc Dia 9.10.16  '!I41</f>
        <v>298</v>
      </c>
      <c r="I41" s="62">
        <f>'CBClubes Masc Dia 9.10.16  '!J41</f>
        <v>31</v>
      </c>
      <c r="J41" s="63">
        <f>'CBClubes Masc Dia 9.10.16  '!K41</f>
        <v>49.1225</v>
      </c>
      <c r="K41" s="64"/>
      <c r="L41" s="65">
        <f t="shared" si="1"/>
        <v>95.23060000000001</v>
      </c>
      <c r="M41" s="66">
        <f t="shared" si="0"/>
        <v>27</v>
      </c>
      <c r="N41" s="167"/>
      <c r="O41" s="168">
        <f>SUM(H41+E41/100+F41/10000+G41/100000000)</f>
        <v>303.533400461081</v>
      </c>
      <c r="P41" s="169"/>
      <c r="Q41" s="169"/>
    </row>
    <row r="42" spans="1:17" s="46" customFormat="1" ht="31.5" customHeight="1" thickBot="1">
      <c r="A42" s="72"/>
      <c r="B42" s="57"/>
      <c r="C42" s="68" t="str">
        <f>'[4]CBClubes Masc Dia 8.10.16  '!D42</f>
        <v>34.Lenilson Camilo de Santana</v>
      </c>
      <c r="D42" s="93" t="str">
        <f>'[4]CBClubes Masc Dia 8.10.16  '!E42</f>
        <v>CLUPERE - PE</v>
      </c>
      <c r="E42" s="127">
        <f>'CBClubes Masc Dia 8.10.16  '!I42</f>
        <v>322</v>
      </c>
      <c r="F42" s="59">
        <f>'CBClubes Masc Dia 8.10.16  '!J42</f>
        <v>49</v>
      </c>
      <c r="G42" s="60">
        <f>'CBClubes Masc Dia 8.10.16  '!K42</f>
        <v>31.0496</v>
      </c>
      <c r="H42" s="61">
        <f>'CBClubes Masc Dia 9.10.16  '!I42</f>
        <v>0</v>
      </c>
      <c r="I42" s="62">
        <f>'CBClubes Masc Dia 9.10.16  '!J42</f>
        <v>0</v>
      </c>
      <c r="J42" s="63">
        <f>'CBClubes Masc Dia 9.10.16  '!K42</f>
        <v>0</v>
      </c>
      <c r="K42" s="64"/>
      <c r="L42" s="65">
        <f t="shared" si="1"/>
        <v>31.0496</v>
      </c>
      <c r="M42" s="66">
        <f t="shared" si="0"/>
        <v>64</v>
      </c>
      <c r="N42" s="167"/>
      <c r="O42" s="98"/>
      <c r="P42" s="99"/>
      <c r="Q42" s="99"/>
    </row>
    <row r="43" spans="1:17" s="46" customFormat="1" ht="31.5" customHeight="1" thickBot="1">
      <c r="A43" s="72"/>
      <c r="B43" s="57"/>
      <c r="C43" s="68" t="str">
        <f>'[4]CBClubes Masc Dia 8.10.16  '!D43</f>
        <v>35.Luiz Petronio Soares da Silva</v>
      </c>
      <c r="D43" s="93" t="str">
        <f>'[4]CBClubes Masc Dia 8.10.16  '!E43</f>
        <v>CLUPERE - PE</v>
      </c>
      <c r="E43" s="127">
        <f>'CBClubes Masc Dia 8.10.16  '!I43</f>
        <v>4463</v>
      </c>
      <c r="F43" s="59">
        <f>'CBClubes Masc Dia 8.10.16  '!J43</f>
        <v>1</v>
      </c>
      <c r="G43" s="60">
        <f>'CBClubes Masc Dia 8.10.16  '!K43</f>
        <v>79.316</v>
      </c>
      <c r="H43" s="61">
        <f>'CBClubes Masc Dia 9.10.16  '!I43</f>
        <v>1464</v>
      </c>
      <c r="I43" s="62">
        <f>'CBClubes Masc Dia 9.10.16  '!J43</f>
        <v>2</v>
      </c>
      <c r="J43" s="63">
        <f>'CBClubes Masc Dia 9.10.16  '!K43</f>
        <v>78.3081</v>
      </c>
      <c r="K43" s="64"/>
      <c r="L43" s="65">
        <f t="shared" si="1"/>
        <v>157.6241</v>
      </c>
      <c r="M43" s="66">
        <f t="shared" si="0"/>
        <v>1</v>
      </c>
      <c r="N43" s="167"/>
      <c r="O43" s="98"/>
      <c r="P43" s="99"/>
      <c r="Q43" s="99"/>
    </row>
    <row r="44" spans="1:17" s="46" customFormat="1" ht="31.5" customHeight="1" thickBot="1">
      <c r="A44" s="72"/>
      <c r="B44" s="57"/>
      <c r="C44" s="68" t="str">
        <f>'[4]CBClubes Masc Dia 8.10.16  '!D44</f>
        <v>36.Marcello Aguiar Tomaz Monteiro</v>
      </c>
      <c r="D44" s="93" t="str">
        <f>'[4]CBClubes Masc Dia 8.10.16  '!E44</f>
        <v>CLUPERE - PE</v>
      </c>
      <c r="E44" s="127">
        <f>'CBClubes Masc Dia 8.10.16  '!I44</f>
        <v>871</v>
      </c>
      <c r="F44" s="59">
        <f>'CBClubes Masc Dia 8.10.16  '!J44</f>
        <v>15</v>
      </c>
      <c r="G44" s="60">
        <f>'CBClubes Masc Dia 8.10.16  '!K44</f>
        <v>65.2145</v>
      </c>
      <c r="H44" s="61">
        <f>'CBClubes Masc Dia 9.10.16  '!I44</f>
        <v>0</v>
      </c>
      <c r="I44" s="62">
        <f>'CBClubes Masc Dia 9.10.16  '!J44</f>
        <v>0</v>
      </c>
      <c r="J44" s="63">
        <f>'CBClubes Masc Dia 9.10.16  '!K44</f>
        <v>0</v>
      </c>
      <c r="K44" s="64"/>
      <c r="L44" s="65">
        <f t="shared" si="1"/>
        <v>65.2145</v>
      </c>
      <c r="M44" s="66">
        <f t="shared" si="0"/>
        <v>51</v>
      </c>
      <c r="N44" s="167"/>
      <c r="O44" s="98"/>
      <c r="P44" s="99"/>
      <c r="Q44" s="99"/>
    </row>
    <row r="45" spans="1:17" s="46" customFormat="1" ht="31.5" customHeight="1" thickBot="1">
      <c r="A45" s="72"/>
      <c r="B45" s="57"/>
      <c r="C45" s="68" t="str">
        <f>'[4]CBClubes Masc Dia 8.10.16  '!D45</f>
        <v>37.Norman de Moraes Dantas</v>
      </c>
      <c r="D45" s="93" t="str">
        <f>'[4]CBClubes Masc Dia 8.10.16  '!E45</f>
        <v>CLUPERE - PE</v>
      </c>
      <c r="E45" s="127">
        <f>'CBClubes Masc Dia 8.10.16  '!I45</f>
        <v>754</v>
      </c>
      <c r="F45" s="59">
        <f>'CBClubes Masc Dia 8.10.16  '!J45</f>
        <v>21</v>
      </c>
      <c r="G45" s="60">
        <f>'CBClubes Masc Dia 8.10.16  '!K45</f>
        <v>59.177</v>
      </c>
      <c r="H45" s="61">
        <f>'CBClubes Masc Dia 9.10.16  '!I45</f>
        <v>268</v>
      </c>
      <c r="I45" s="62">
        <f>'CBClubes Masc Dia 9.10.16  '!J45</f>
        <v>33</v>
      </c>
      <c r="J45" s="63">
        <f>'CBClubes Masc Dia 9.10.16  '!K45</f>
        <v>47.1128</v>
      </c>
      <c r="K45" s="64"/>
      <c r="L45" s="65">
        <f t="shared" si="1"/>
        <v>106.2898</v>
      </c>
      <c r="M45" s="66">
        <f t="shared" si="0"/>
        <v>17</v>
      </c>
      <c r="N45" s="167"/>
      <c r="O45" s="98"/>
      <c r="P45" s="99"/>
      <c r="Q45" s="99"/>
    </row>
    <row r="46" spans="1:17" s="46" customFormat="1" ht="31.5" customHeight="1" thickBot="1">
      <c r="A46" s="72"/>
      <c r="B46" s="57"/>
      <c r="C46" s="68" t="str">
        <f>'[4]CBClubes Masc Dia 8.10.16  '!D46</f>
        <v>38.Brunno Fonte Costa e Silva</v>
      </c>
      <c r="D46" s="93" t="str">
        <f>'[4]CBClubes Masc Dia 8.10.16  '!E46</f>
        <v>CLUPERE - PE</v>
      </c>
      <c r="E46" s="127">
        <f>'CBClubes Masc Dia 8.10.16  '!I46</f>
        <v>498</v>
      </c>
      <c r="F46" s="59">
        <f>'CBClubes Masc Dia 8.10.16  '!J46</f>
        <v>40</v>
      </c>
      <c r="G46" s="60">
        <f>'CBClubes Masc Dia 8.10.16  '!K46</f>
        <v>40.082</v>
      </c>
      <c r="H46" s="61">
        <f>'CBClubes Masc Dia 9.10.16  '!I46</f>
        <v>46</v>
      </c>
      <c r="I46" s="62">
        <f>'CBClubes Masc Dia 9.10.16  '!J46</f>
        <v>52</v>
      </c>
      <c r="J46" s="63">
        <f>'CBClubes Masc Dia 9.10.16  '!K46</f>
        <v>28.0406</v>
      </c>
      <c r="K46" s="64"/>
      <c r="L46" s="65">
        <f t="shared" si="1"/>
        <v>68.1226</v>
      </c>
      <c r="M46" s="66">
        <f t="shared" si="0"/>
        <v>49</v>
      </c>
      <c r="N46" s="167"/>
      <c r="O46" s="98"/>
      <c r="P46" s="99"/>
      <c r="Q46" s="99"/>
    </row>
    <row r="47" spans="1:17" s="46" customFormat="1" ht="31.5" customHeight="1" thickBot="1">
      <c r="A47" s="72"/>
      <c r="B47" s="57"/>
      <c r="C47" s="71" t="str">
        <f>'[4]CBClubes Masc Dia 8.10.16  '!D47</f>
        <v>39.Weyler Soares Fonteles</v>
      </c>
      <c r="D47" s="93" t="str">
        <f>'[4]CBClubes Masc Dia 8.10.16  '!E47</f>
        <v>CLUPERE - PE</v>
      </c>
      <c r="E47" s="127">
        <f>'CBClubes Masc Dia 8.10.16  '!I47</f>
        <v>711</v>
      </c>
      <c r="F47" s="59">
        <f>'CBClubes Masc Dia 8.10.16  '!J47</f>
        <v>24</v>
      </c>
      <c r="G47" s="60">
        <f>'CBClubes Masc Dia 8.10.16  '!K47</f>
        <v>56.1596</v>
      </c>
      <c r="H47" s="61">
        <f>'CBClubes Masc Dia 9.10.16  '!I47</f>
        <v>36</v>
      </c>
      <c r="I47" s="62">
        <f>'CBClubes Masc Dia 9.10.16  '!J47</f>
        <v>53</v>
      </c>
      <c r="J47" s="63">
        <f>'CBClubes Masc Dia 9.10.16  '!K47</f>
        <v>27.0378</v>
      </c>
      <c r="K47" s="64"/>
      <c r="L47" s="65">
        <f t="shared" si="1"/>
        <v>83.1974</v>
      </c>
      <c r="M47" s="66">
        <f t="shared" si="0"/>
        <v>38</v>
      </c>
      <c r="N47" s="167"/>
      <c r="O47" s="168">
        <f>SUM(H47+E47/100+F47/10000+G47/100000000)</f>
        <v>43.112400561596004</v>
      </c>
      <c r="P47" s="169"/>
      <c r="Q47" s="169"/>
    </row>
    <row r="48" spans="1:17" s="46" customFormat="1" ht="31.5" customHeight="1" thickBot="1">
      <c r="A48" s="72"/>
      <c r="B48" s="57"/>
      <c r="C48" s="68" t="str">
        <f>'[4]CBClubes Masc Dia 8.10.16  '!D48</f>
        <v>40.Willams Assis de Lira</v>
      </c>
      <c r="D48" s="93" t="str">
        <f>'[4]CBClubes Masc Dia 8.10.16  '!E48</f>
        <v>CLUPERE - PE</v>
      </c>
      <c r="E48" s="127">
        <f>'CBClubes Masc Dia 8.10.16  '!I48</f>
        <v>929</v>
      </c>
      <c r="F48" s="59">
        <f>'CBClubes Masc Dia 8.10.16  '!J48</f>
        <v>13</v>
      </c>
      <c r="G48" s="60">
        <f>'CBClubes Masc Dia 8.10.16  '!K48</f>
        <v>67.2278</v>
      </c>
      <c r="H48" s="61">
        <f>'CBClubes Masc Dia 9.10.16  '!I48</f>
        <v>111</v>
      </c>
      <c r="I48" s="62">
        <f>'CBClubes Masc Dia 9.10.16  '!J48</f>
        <v>47</v>
      </c>
      <c r="J48" s="63">
        <f>'CBClubes Masc Dia 9.10.16  '!K48</f>
        <v>33.0561</v>
      </c>
      <c r="K48" s="64"/>
      <c r="L48" s="65">
        <f t="shared" si="1"/>
        <v>100.2839</v>
      </c>
      <c r="M48" s="66">
        <f t="shared" si="0"/>
        <v>23</v>
      </c>
      <c r="N48" s="167"/>
      <c r="O48" s="168">
        <f>SUM(H48+E48/100+F48/10000+G48/100000000)</f>
        <v>120.291300672278</v>
      </c>
      <c r="P48" s="169"/>
      <c r="Q48" s="169"/>
    </row>
    <row r="49" spans="1:17" s="46" customFormat="1" ht="31.5" customHeight="1" thickBot="1">
      <c r="A49" s="72"/>
      <c r="B49" s="57"/>
      <c r="C49" s="68" t="str">
        <f>'[4]CBClubes Masc Dia 8.10.16  '!D49</f>
        <v>41.Alberto Costa Porto Junior</v>
      </c>
      <c r="D49" s="93" t="str">
        <f>'[4]CBClubes Masc Dia 8.10.16  '!E49</f>
        <v>CLUPESIL - BA</v>
      </c>
      <c r="E49" s="127">
        <f>'CBClubes Masc Dia 8.10.16  '!I49</f>
        <v>45</v>
      </c>
      <c r="F49" s="59">
        <f>'CBClubes Masc Dia 8.10.16  '!J49</f>
        <v>68</v>
      </c>
      <c r="G49" s="60">
        <f>'CBClubes Masc Dia 8.10.16  '!K49</f>
        <v>12.0078</v>
      </c>
      <c r="H49" s="61">
        <f>'CBClubes Masc Dia 9.10.16  '!I49</f>
        <v>897</v>
      </c>
      <c r="I49" s="62">
        <f>'CBClubes Masc Dia 9.10.16  '!J49</f>
        <v>7</v>
      </c>
      <c r="J49" s="63">
        <f>'CBClubes Masc Dia 9.10.16  '!K49</f>
        <v>73.2701</v>
      </c>
      <c r="K49" s="64"/>
      <c r="L49" s="65">
        <f t="shared" si="1"/>
        <v>85.2779</v>
      </c>
      <c r="M49" s="66">
        <f t="shared" si="0"/>
        <v>36</v>
      </c>
      <c r="N49" s="167"/>
      <c r="O49" s="168">
        <f>SUM(H49+E49/100+F49/10000+G49/100000000)</f>
        <v>897.456800120078</v>
      </c>
      <c r="P49" s="169"/>
      <c r="Q49" s="169"/>
    </row>
    <row r="50" spans="1:17" s="46" customFormat="1" ht="31.5" customHeight="1" thickBot="1">
      <c r="A50" s="72"/>
      <c r="B50" s="73"/>
      <c r="C50" s="69" t="str">
        <f>'[4]CBClubes Masc Dia 8.10.16  '!D50</f>
        <v>42.Claudio dos Santos Menezes</v>
      </c>
      <c r="D50" s="93" t="str">
        <f>'[4]CBClubes Masc Dia 8.10.16  '!E50</f>
        <v>CLUPESIL - BA</v>
      </c>
      <c r="E50" s="127"/>
      <c r="F50" s="59" t="s">
        <v>27</v>
      </c>
      <c r="G50" s="60"/>
      <c r="H50" s="61"/>
      <c r="I50" s="129" t="s">
        <v>27</v>
      </c>
      <c r="J50" s="74"/>
      <c r="K50" s="64"/>
      <c r="L50" s="65"/>
      <c r="M50" s="132" t="s">
        <v>27</v>
      </c>
      <c r="N50" s="167"/>
      <c r="O50" s="98"/>
      <c r="P50" s="99"/>
      <c r="Q50" s="99"/>
    </row>
    <row r="51" spans="1:17" s="46" customFormat="1" ht="31.5" customHeight="1" thickBot="1">
      <c r="A51" s="72"/>
      <c r="B51" s="73"/>
      <c r="C51" s="69" t="str">
        <f>'[4]CBClubes Masc Dia 8.10.16  '!D51</f>
        <v>43,Danilo Menezes Docio</v>
      </c>
      <c r="D51" s="93" t="str">
        <f>'[4]CBClubes Masc Dia 8.10.16  '!E51</f>
        <v>CLUPESIL - BA</v>
      </c>
      <c r="E51" s="127">
        <f>'CBClubes Masc Dia 8.10.16  '!I51</f>
        <v>553</v>
      </c>
      <c r="F51" s="59">
        <f>'CBClubes Masc Dia 8.10.16  '!J51</f>
        <v>35</v>
      </c>
      <c r="G51" s="60">
        <f>'CBClubes Masc Dia 8.10.16  '!K51</f>
        <v>45.1035</v>
      </c>
      <c r="H51" s="61">
        <f>'CBClubes Masc Dia 9.10.16  '!I51</f>
        <v>552</v>
      </c>
      <c r="I51" s="129">
        <f>'CBClubes Masc Dia 9.10.16  '!J51</f>
        <v>17</v>
      </c>
      <c r="J51" s="74">
        <f>'CBClubes Masc Dia 9.10.16  '!K51</f>
        <v>63.2016</v>
      </c>
      <c r="K51" s="64"/>
      <c r="L51" s="65">
        <f t="shared" si="1"/>
        <v>108.3051</v>
      </c>
      <c r="M51" s="66">
        <f t="shared" si="0"/>
        <v>16</v>
      </c>
      <c r="N51" s="167"/>
      <c r="O51" s="98"/>
      <c r="P51" s="99"/>
      <c r="Q51" s="99"/>
    </row>
    <row r="52" spans="1:17" s="46" customFormat="1" ht="31.5" customHeight="1" thickBot="1">
      <c r="A52" s="72"/>
      <c r="B52" s="73"/>
      <c r="C52" s="69" t="str">
        <f>'[4]CBClubes Masc Dia 8.10.16  '!D52</f>
        <v>44.Eduardo José dos Santos Leal</v>
      </c>
      <c r="D52" s="93" t="str">
        <f>'[4]CBClubes Masc Dia 8.10.16  '!E52</f>
        <v>CLUPESIL - BA</v>
      </c>
      <c r="E52" s="127">
        <f>'CBClubes Masc Dia 8.10.16  '!I52</f>
        <v>614</v>
      </c>
      <c r="F52" s="59">
        <f>'CBClubes Masc Dia 8.10.16  '!J52</f>
        <v>29</v>
      </c>
      <c r="G52" s="60">
        <f>'CBClubes Masc Dia 8.10.16  '!K52</f>
        <v>51.1326</v>
      </c>
      <c r="H52" s="61">
        <f>'CBClubes Masc Dia 9.10.16  '!I52</f>
        <v>212</v>
      </c>
      <c r="I52" s="129">
        <f>'CBClubes Masc Dia 9.10.16  '!J52</f>
        <v>36</v>
      </c>
      <c r="J52" s="74">
        <f>'CBClubes Masc Dia 9.10.16  '!K52</f>
        <v>44.099</v>
      </c>
      <c r="K52" s="64"/>
      <c r="L52" s="65">
        <f t="shared" si="1"/>
        <v>95.23159999999999</v>
      </c>
      <c r="M52" s="66">
        <f t="shared" si="0"/>
        <v>26</v>
      </c>
      <c r="N52" s="167"/>
      <c r="O52" s="98"/>
      <c r="P52" s="99"/>
      <c r="Q52" s="99"/>
    </row>
    <row r="53" spans="1:17" s="46" customFormat="1" ht="31.5" customHeight="1" thickBot="1">
      <c r="A53" s="72"/>
      <c r="B53" s="73"/>
      <c r="C53" s="69" t="str">
        <f>'[4]CBClubes Masc Dia 8.10.16  '!D53</f>
        <v>45.Johnny Cleber Silva Menezes</v>
      </c>
      <c r="D53" s="93" t="str">
        <f>'[4]CBClubes Masc Dia 8.10.16  '!E53</f>
        <v>CLUPESIL - BA</v>
      </c>
      <c r="E53" s="127">
        <f>'CBClubes Masc Dia 8.10.16  '!I53</f>
        <v>565</v>
      </c>
      <c r="F53" s="59">
        <f>'CBClubes Masc Dia 8.10.16  '!J53</f>
        <v>32</v>
      </c>
      <c r="G53" s="60">
        <f>'CBClubes Masc Dia 8.10.16  '!K53</f>
        <v>48.1176</v>
      </c>
      <c r="H53" s="61">
        <f>'CBClubes Masc Dia 9.10.16  '!I53</f>
        <v>86</v>
      </c>
      <c r="I53" s="129">
        <f>'CBClubes Masc Dia 9.10.16  '!J53</f>
        <v>49</v>
      </c>
      <c r="J53" s="74">
        <f>'CBClubes Masc Dia 9.10.16  '!K53</f>
        <v>31.0496</v>
      </c>
      <c r="K53" s="64"/>
      <c r="L53" s="65">
        <f t="shared" si="1"/>
        <v>79.16720000000001</v>
      </c>
      <c r="M53" s="66">
        <f t="shared" si="0"/>
        <v>43</v>
      </c>
      <c r="N53" s="167"/>
      <c r="O53" s="98"/>
      <c r="P53" s="99"/>
      <c r="Q53" s="99"/>
    </row>
    <row r="54" spans="1:17" s="46" customFormat="1" ht="31.5" customHeight="1" thickBot="1">
      <c r="A54" s="72"/>
      <c r="B54" s="73"/>
      <c r="C54" s="69" t="str">
        <f>'[4]CBClubes Masc Dia 8.10.16  '!D54</f>
        <v>46.Paulo Sergio Nascimento Guedes</v>
      </c>
      <c r="D54" s="93" t="str">
        <f>'[4]CBClubes Masc Dia 8.10.16  '!E54</f>
        <v>CLUPESIL - BA</v>
      </c>
      <c r="E54" s="127">
        <f>'CBClubes Masc Dia 8.10.16  '!I54</f>
        <v>505</v>
      </c>
      <c r="F54" s="59">
        <f>'CBClubes Masc Dia 8.10.16  '!J54</f>
        <v>38</v>
      </c>
      <c r="G54" s="60">
        <f>'CBClubes Masc Dia 8.10.16  '!K54</f>
        <v>42.0903</v>
      </c>
      <c r="H54" s="61">
        <f>'CBClubes Masc Dia 9.10.16  '!I54</f>
        <v>549</v>
      </c>
      <c r="I54" s="129">
        <f>'CBClubes Masc Dia 9.10.16  '!J54</f>
        <v>18</v>
      </c>
      <c r="J54" s="74">
        <f>'CBClubes Masc Dia 9.10.16  '!K54</f>
        <v>62.1953</v>
      </c>
      <c r="K54" s="64"/>
      <c r="L54" s="65">
        <f t="shared" si="1"/>
        <v>104.2856</v>
      </c>
      <c r="M54" s="66">
        <f t="shared" si="0"/>
        <v>19</v>
      </c>
      <c r="N54" s="167"/>
      <c r="O54" s="98"/>
      <c r="P54" s="99"/>
      <c r="Q54" s="99"/>
    </row>
    <row r="55" spans="1:17" s="46" customFormat="1" ht="31.5" customHeight="1" thickBot="1">
      <c r="A55" s="72"/>
      <c r="B55" s="73"/>
      <c r="C55" s="69" t="str">
        <f>'[4]CBClubes Masc Dia 8.10.16  '!D55</f>
        <v>47.Thiago Carvalho Santos</v>
      </c>
      <c r="D55" s="93" t="str">
        <f>'[4]CBClubes Masc Dia 8.10.16  '!E55</f>
        <v>CLUPESIL - BA</v>
      </c>
      <c r="E55" s="127">
        <f>'CBClubes Masc Dia 8.10.16  '!I55</f>
        <v>1823</v>
      </c>
      <c r="F55" s="59">
        <f>'CBClubes Masc Dia 8.10.16  '!J55</f>
        <v>3</v>
      </c>
      <c r="G55" s="60">
        <f>'CBClubes Masc Dia 8.10.16  '!K55</f>
        <v>77.3003</v>
      </c>
      <c r="H55" s="61">
        <f>'CBClubes Masc Dia 9.10.16  '!I55</f>
        <v>825</v>
      </c>
      <c r="I55" s="129">
        <f>'CBClubes Masc Dia 9.10.16  '!J55</f>
        <v>9</v>
      </c>
      <c r="J55" s="74">
        <f>'CBClubes Masc Dia 9.10.16  '!K55</f>
        <v>71.2556</v>
      </c>
      <c r="K55" s="64"/>
      <c r="L55" s="65">
        <f t="shared" si="1"/>
        <v>148.5559</v>
      </c>
      <c r="M55" s="66">
        <f t="shared" si="0"/>
        <v>5</v>
      </c>
      <c r="N55" s="167"/>
      <c r="O55" s="98"/>
      <c r="P55" s="99"/>
      <c r="Q55" s="99"/>
    </row>
    <row r="56" spans="1:17" s="46" customFormat="1" ht="31.5" customHeight="1" thickBot="1">
      <c r="A56" s="72"/>
      <c r="B56" s="73"/>
      <c r="C56" s="69" t="str">
        <f>'[4]CBClubes Masc Dia 8.10.16  '!D56</f>
        <v>48.Armando Jorge Araujo Alencar</v>
      </c>
      <c r="D56" s="93" t="str">
        <f>'[4]CBClubes Masc Dia 8.10.16  '!E56</f>
        <v>COPA - PE</v>
      </c>
      <c r="E56" s="127">
        <f>'CBClubes Masc Dia 8.10.16  '!I56</f>
        <v>306</v>
      </c>
      <c r="F56" s="59">
        <f>'CBClubes Masc Dia 8.10.16  '!J56</f>
        <v>52</v>
      </c>
      <c r="G56" s="60">
        <f>'CBClubes Masc Dia 8.10.16  '!K56</f>
        <v>28.0406</v>
      </c>
      <c r="H56" s="61">
        <f>'CBClubes Masc Dia 9.10.16  '!I56</f>
        <v>558</v>
      </c>
      <c r="I56" s="129">
        <f>'CBClubes Masc Dia 9.10.16  '!J56</f>
        <v>16</v>
      </c>
      <c r="J56" s="74">
        <f>'CBClubes Masc Dia 9.10.16  '!K56</f>
        <v>64.208</v>
      </c>
      <c r="K56" s="64"/>
      <c r="L56" s="65">
        <f t="shared" si="1"/>
        <v>92.2486</v>
      </c>
      <c r="M56" s="66">
        <f t="shared" si="0"/>
        <v>30</v>
      </c>
      <c r="N56" s="167"/>
      <c r="O56" s="98"/>
      <c r="P56" s="99"/>
      <c r="Q56" s="99"/>
    </row>
    <row r="57" spans="1:17" s="46" customFormat="1" ht="31.5" customHeight="1" thickBot="1">
      <c r="A57" s="72"/>
      <c r="B57" s="73"/>
      <c r="C57" s="69" t="str">
        <f>'[4]CBClubes Masc Dia 8.10.16  '!D57</f>
        <v>49.Delson Francisco Pereira</v>
      </c>
      <c r="D57" s="93" t="str">
        <f>'[4]CBClubes Masc Dia 8.10.16  '!E57</f>
        <v>COPA - PE</v>
      </c>
      <c r="E57" s="127"/>
      <c r="F57" s="59" t="s">
        <v>27</v>
      </c>
      <c r="G57" s="60"/>
      <c r="H57" s="61"/>
      <c r="I57" s="62" t="s">
        <v>27</v>
      </c>
      <c r="J57" s="63"/>
      <c r="K57" s="64"/>
      <c r="L57" s="65"/>
      <c r="M57" s="132" t="s">
        <v>27</v>
      </c>
      <c r="N57" s="167"/>
      <c r="O57" s="98"/>
      <c r="P57" s="99"/>
      <c r="Q57" s="99"/>
    </row>
    <row r="58" spans="1:17" s="46" customFormat="1" ht="31.5" customHeight="1" thickBot="1">
      <c r="A58" s="72"/>
      <c r="B58" s="73"/>
      <c r="C58" s="69" t="str">
        <f>'[4]CBClubes Masc Dia 8.10.16  '!D58</f>
        <v>50.Fabien Sergio Brito de Carvalho</v>
      </c>
      <c r="D58" s="93" t="str">
        <f>'[4]CBClubes Masc Dia 8.10.16  '!E58</f>
        <v>COPA - PE</v>
      </c>
      <c r="E58" s="127">
        <f>'CBClubes Masc Dia 8.10.16  '!I58</f>
        <v>596</v>
      </c>
      <c r="F58" s="59">
        <f>'CBClubes Masc Dia 8.10.16  '!J58</f>
        <v>31</v>
      </c>
      <c r="G58" s="60">
        <f>'CBClubes Masc Dia 8.10.16  '!K58</f>
        <v>49.1225</v>
      </c>
      <c r="H58" s="61">
        <f>'CBClubes Masc Dia 9.10.16  '!I58</f>
        <v>0</v>
      </c>
      <c r="I58" s="129">
        <f>'CBClubes Masc Dia 9.10.16  '!J58</f>
        <v>0</v>
      </c>
      <c r="J58" s="74">
        <f>'CBClubes Masc Dia 9.10.16  '!K58</f>
        <v>0</v>
      </c>
      <c r="K58" s="64"/>
      <c r="L58" s="65">
        <f t="shared" si="1"/>
        <v>49.1225</v>
      </c>
      <c r="M58" s="66">
        <f t="shared" si="0"/>
        <v>59</v>
      </c>
      <c r="N58" s="167"/>
      <c r="O58" s="98"/>
      <c r="P58" s="99"/>
      <c r="Q58" s="99"/>
    </row>
    <row r="59" spans="1:17" s="46" customFormat="1" ht="31.5" customHeight="1" thickBot="1">
      <c r="A59" s="72"/>
      <c r="B59" s="73"/>
      <c r="C59" s="69" t="str">
        <f>'[4]CBClubes Masc Dia 8.10.16  '!D59</f>
        <v>51.Flavio Henrique Diniz Cavalcante</v>
      </c>
      <c r="D59" s="93" t="str">
        <f>'[4]CBClubes Masc Dia 8.10.16  '!E59</f>
        <v>COPA - PE</v>
      </c>
      <c r="E59" s="127">
        <f>'CBClubes Masc Dia 8.10.16  '!I59</f>
        <v>769</v>
      </c>
      <c r="F59" s="59">
        <f>'CBClubes Masc Dia 8.10.16  '!J59</f>
        <v>20</v>
      </c>
      <c r="G59" s="60">
        <f>'CBClubes Masc Dia 8.10.16  '!K59</f>
        <v>60.183</v>
      </c>
      <c r="H59" s="61">
        <f>'CBClubes Masc Dia 9.10.16  '!I59</f>
        <v>0</v>
      </c>
      <c r="I59" s="129">
        <f>'CBClubes Masc Dia 9.10.16  '!J59</f>
        <v>0</v>
      </c>
      <c r="J59" s="74">
        <f>'CBClubes Masc Dia 9.10.16  '!K59</f>
        <v>0</v>
      </c>
      <c r="K59" s="64"/>
      <c r="L59" s="65">
        <f t="shared" si="1"/>
        <v>60.183</v>
      </c>
      <c r="M59" s="66">
        <f t="shared" si="0"/>
        <v>54</v>
      </c>
      <c r="N59" s="167"/>
      <c r="O59" s="98"/>
      <c r="P59" s="99"/>
      <c r="Q59" s="99"/>
    </row>
    <row r="60" spans="1:17" s="46" customFormat="1" ht="31.5" customHeight="1" thickBot="1">
      <c r="A60" s="72"/>
      <c r="B60" s="73"/>
      <c r="C60" s="69" t="str">
        <f>'[4]CBClubes Masc Dia 8.10.16  '!D60</f>
        <v>52.Gleidson Jose Pereira de Souza</v>
      </c>
      <c r="D60" s="93" t="str">
        <f>'[4]CBClubes Masc Dia 8.10.16  '!E60</f>
        <v>COPA - PE</v>
      </c>
      <c r="E60" s="127">
        <f>'CBClubes Masc Dia 8.10.16  '!I60</f>
        <v>222</v>
      </c>
      <c r="F60" s="59">
        <f>'CBClubes Masc Dia 8.10.16  '!J60</f>
        <v>57</v>
      </c>
      <c r="G60" s="60">
        <f>'CBClubes Masc Dia 8.10.16  '!K60</f>
        <v>23.0276</v>
      </c>
      <c r="H60" s="61">
        <f>'CBClubes Masc Dia 9.10.16  '!I60</f>
        <v>0</v>
      </c>
      <c r="I60" s="129">
        <f>'CBClubes Masc Dia 9.10.16  '!J60</f>
        <v>0</v>
      </c>
      <c r="J60" s="74">
        <f>'CBClubes Masc Dia 9.10.16  '!K60</f>
        <v>0</v>
      </c>
      <c r="K60" s="64"/>
      <c r="L60" s="65">
        <f t="shared" si="1"/>
        <v>23.0276</v>
      </c>
      <c r="M60" s="66">
        <f t="shared" si="0"/>
        <v>69</v>
      </c>
      <c r="N60" s="167"/>
      <c r="O60" s="98"/>
      <c r="P60" s="99"/>
      <c r="Q60" s="99"/>
    </row>
    <row r="61" spans="1:17" s="46" customFormat="1" ht="31.5" customHeight="1" thickBot="1">
      <c r="A61" s="72"/>
      <c r="B61" s="73"/>
      <c r="C61" s="69" t="str">
        <f>'[4]CBClubes Masc Dia 8.10.16  '!D61</f>
        <v>53.Hermes Cristo Cunha Neto</v>
      </c>
      <c r="D61" s="93" t="str">
        <f>'[4]CBClubes Masc Dia 8.10.16  '!E61</f>
        <v>COPA - PE</v>
      </c>
      <c r="E61" s="127">
        <f>'CBClubes Masc Dia 8.10.16  '!I61</f>
        <v>224</v>
      </c>
      <c r="F61" s="59">
        <f>'CBClubes Masc Dia 8.10.16  '!J61</f>
        <v>56</v>
      </c>
      <c r="G61" s="60">
        <f>'CBClubes Masc Dia 8.10.16  '!K61</f>
        <v>24.03</v>
      </c>
      <c r="H61" s="61">
        <f>'CBClubes Masc Dia 9.10.16  '!I61</f>
        <v>0</v>
      </c>
      <c r="I61" s="129">
        <f>'CBClubes Masc Dia 9.10.16  '!J61</f>
        <v>0</v>
      </c>
      <c r="J61" s="74">
        <f>'CBClubes Masc Dia 9.10.16  '!K61</f>
        <v>0</v>
      </c>
      <c r="K61" s="64"/>
      <c r="L61" s="65">
        <f t="shared" si="1"/>
        <v>24.03</v>
      </c>
      <c r="M61" s="66">
        <f t="shared" si="0"/>
        <v>68</v>
      </c>
      <c r="N61" s="167"/>
      <c r="O61" s="98"/>
      <c r="P61" s="99"/>
      <c r="Q61" s="99"/>
    </row>
    <row r="62" spans="1:17" s="46" customFormat="1" ht="31.5" customHeight="1" thickBot="1">
      <c r="A62" s="72"/>
      <c r="B62" s="73"/>
      <c r="C62" s="69" t="str">
        <f>'[4]CBClubes Masc Dia 8.10.16  '!D62</f>
        <v>54.Hugo Humberto Monteiro Dobroes</v>
      </c>
      <c r="D62" s="93" t="str">
        <f>'[4]CBClubes Masc Dia 8.10.16  '!E62</f>
        <v>COPA - PE</v>
      </c>
      <c r="E62" s="127">
        <f>'CBClubes Masc Dia 8.10.16  '!I62</f>
        <v>1235</v>
      </c>
      <c r="F62" s="59">
        <f>'CBClubes Masc Dia 8.10.16  '!J62</f>
        <v>7</v>
      </c>
      <c r="G62" s="60">
        <f>'CBClubes Masc Dia 8.10.16  '!K62</f>
        <v>73.2701</v>
      </c>
      <c r="H62" s="61">
        <f>'CBClubes Masc Dia 9.10.16  '!I62</f>
        <v>0</v>
      </c>
      <c r="I62" s="129">
        <f>'CBClubes Masc Dia 9.10.16  '!J62</f>
        <v>0</v>
      </c>
      <c r="J62" s="74">
        <f>'CBClubes Masc Dia 9.10.16  '!K62</f>
        <v>0</v>
      </c>
      <c r="K62" s="64"/>
      <c r="L62" s="65">
        <f t="shared" si="1"/>
        <v>73.2701</v>
      </c>
      <c r="M62" s="66">
        <f t="shared" si="0"/>
        <v>45</v>
      </c>
      <c r="N62" s="167"/>
      <c r="O62" s="98"/>
      <c r="P62" s="99"/>
      <c r="Q62" s="99"/>
    </row>
    <row r="63" spans="1:17" s="46" customFormat="1" ht="31.5" customHeight="1" thickBot="1">
      <c r="A63" s="72"/>
      <c r="B63" s="73"/>
      <c r="C63" s="69" t="str">
        <f>'[4]CBClubes Masc Dia 8.10.16  '!D63</f>
        <v>55.Jose Francisco da Silva</v>
      </c>
      <c r="D63" s="93" t="str">
        <f>'[4]CBClubes Masc Dia 8.10.16  '!E63</f>
        <v>COPA - PE</v>
      </c>
      <c r="E63" s="127"/>
      <c r="F63" s="59" t="s">
        <v>27</v>
      </c>
      <c r="G63" s="60"/>
      <c r="H63" s="61"/>
      <c r="I63" s="62" t="s">
        <v>27</v>
      </c>
      <c r="J63" s="63"/>
      <c r="K63" s="64"/>
      <c r="L63" s="65"/>
      <c r="M63" s="132" t="s">
        <v>27</v>
      </c>
      <c r="N63" s="167"/>
      <c r="O63" s="98"/>
      <c r="P63" s="99"/>
      <c r="Q63" s="99"/>
    </row>
    <row r="64" spans="1:17" s="46" customFormat="1" ht="31.5" customHeight="1" thickBot="1">
      <c r="A64" s="72"/>
      <c r="B64" s="73"/>
      <c r="C64" s="69" t="str">
        <f>'[4]CBClubes Masc Dia 8.10.16  '!D64</f>
        <v>56.Arthur Albuquerque de Souza</v>
      </c>
      <c r="D64" s="93" t="str">
        <f>'[4]CBClubes Masc Dia 8.10.16  '!E64</f>
        <v>PELICANO - CE</v>
      </c>
      <c r="E64" s="127">
        <f>'CBClubes Masc Dia 8.10.16  '!I64</f>
        <v>812</v>
      </c>
      <c r="F64" s="59">
        <f>'CBClubes Masc Dia 8.10.16  '!J64</f>
        <v>18</v>
      </c>
      <c r="G64" s="60">
        <f>'CBClubes Masc Dia 8.10.16  '!K64</f>
        <v>62.1953</v>
      </c>
      <c r="H64" s="61">
        <f>'CBClubes Masc Dia 9.10.16  '!I64</f>
        <v>280</v>
      </c>
      <c r="I64" s="129">
        <f>'CBClubes Masc Dia 9.10.16  '!J64</f>
        <v>32</v>
      </c>
      <c r="J64" s="74">
        <f>'CBClubes Masc Dia 9.10.16  '!K64</f>
        <v>48.1176</v>
      </c>
      <c r="K64" s="64"/>
      <c r="L64" s="65">
        <f t="shared" si="1"/>
        <v>110.31290000000001</v>
      </c>
      <c r="M64" s="66">
        <f t="shared" si="0"/>
        <v>13</v>
      </c>
      <c r="N64" s="167"/>
      <c r="O64" s="98"/>
      <c r="P64" s="99"/>
      <c r="Q64" s="99"/>
    </row>
    <row r="65" spans="1:17" s="46" customFormat="1" ht="31.5" customHeight="1" thickBot="1">
      <c r="A65" s="72"/>
      <c r="B65" s="73"/>
      <c r="C65" s="69" t="str">
        <f>'[4]CBClubes Masc Dia 8.10.16  '!D65</f>
        <v>57.Ednaldo do Nascmento Ribeiro</v>
      </c>
      <c r="D65" s="93" t="str">
        <f>'[4]CBClubes Masc Dia 8.10.16  '!E65</f>
        <v>PELICANO - CE</v>
      </c>
      <c r="E65" s="127">
        <f>'CBClubes Masc Dia 8.10.16  '!I65</f>
        <v>314</v>
      </c>
      <c r="F65" s="59">
        <f>'CBClubes Masc Dia 8.10.16  '!J65</f>
        <v>51</v>
      </c>
      <c r="G65" s="60">
        <f>'CBClubes Masc Dia 8.10.16  '!K65</f>
        <v>29.0435</v>
      </c>
      <c r="H65" s="61">
        <f>'CBClubes Masc Dia 9.10.16  '!I65</f>
        <v>0</v>
      </c>
      <c r="I65" s="129">
        <f>'CBClubes Masc Dia 9.10.16  '!J65</f>
        <v>0</v>
      </c>
      <c r="J65" s="74">
        <f>'CBClubes Masc Dia 9.10.16  '!K65</f>
        <v>0</v>
      </c>
      <c r="K65" s="64"/>
      <c r="L65" s="65">
        <f t="shared" si="1"/>
        <v>29.0435</v>
      </c>
      <c r="M65" s="66">
        <f t="shared" si="0"/>
        <v>65</v>
      </c>
      <c r="N65" s="167"/>
      <c r="O65" s="98"/>
      <c r="P65" s="99"/>
      <c r="Q65" s="99"/>
    </row>
    <row r="66" spans="1:17" s="46" customFormat="1" ht="31.5" customHeight="1" thickBot="1">
      <c r="A66" s="72"/>
      <c r="B66" s="73"/>
      <c r="C66" s="69" t="str">
        <f>'[4]CBClubes Masc Dia 8.10.16  '!D66</f>
        <v>58.Eduardo Demes da Cruz</v>
      </c>
      <c r="D66" s="93" t="str">
        <f>'[4]CBClubes Masc Dia 8.10.16  '!E66</f>
        <v>PELICANO - CE</v>
      </c>
      <c r="E66" s="127">
        <f>'CBClubes Masc Dia 8.10.16  '!I66</f>
        <v>960</v>
      </c>
      <c r="F66" s="59">
        <f>'CBClubes Masc Dia 8.10.16  '!J66</f>
        <v>12</v>
      </c>
      <c r="G66" s="60">
        <f>'CBClubes Masc Dia 8.10.16  '!K66</f>
        <v>68.2346</v>
      </c>
      <c r="H66" s="61">
        <f>'CBClubes Masc Dia 9.10.16  '!I66</f>
        <v>879</v>
      </c>
      <c r="I66" s="129">
        <f>'CBClubes Masc Dia 9.10.16  '!J66</f>
        <v>8</v>
      </c>
      <c r="J66" s="74">
        <f>'CBClubes Masc Dia 9.10.16  '!K66</f>
        <v>72.2628</v>
      </c>
      <c r="K66" s="64"/>
      <c r="L66" s="65">
        <f t="shared" si="1"/>
        <v>140.4974</v>
      </c>
      <c r="M66" s="66">
        <f t="shared" si="0"/>
        <v>7</v>
      </c>
      <c r="N66" s="167"/>
      <c r="O66" s="98"/>
      <c r="P66" s="99"/>
      <c r="Q66" s="99"/>
    </row>
    <row r="67" spans="1:17" s="46" customFormat="1" ht="31.5" customHeight="1" thickBot="1">
      <c r="A67" s="72"/>
      <c r="B67" s="73"/>
      <c r="C67" s="69" t="str">
        <f>'[4]CBClubes Masc Dia 8.10.16  '!D67</f>
        <v>59.Edivaldo Andrade de Carvalho Lemos</v>
      </c>
      <c r="D67" s="93" t="str">
        <f>'[4]CBClubes Masc Dia 8.10.16  '!E67</f>
        <v>PELICANO - CE</v>
      </c>
      <c r="E67" s="127"/>
      <c r="F67" s="59" t="s">
        <v>27</v>
      </c>
      <c r="G67" s="60"/>
      <c r="H67" s="61"/>
      <c r="I67" s="62" t="s">
        <v>27</v>
      </c>
      <c r="J67" s="63"/>
      <c r="K67" s="64"/>
      <c r="L67" s="65"/>
      <c r="M67" s="132" t="s">
        <v>27</v>
      </c>
      <c r="N67" s="167"/>
      <c r="O67" s="98"/>
      <c r="P67" s="99"/>
      <c r="Q67" s="99"/>
    </row>
    <row r="68" spans="1:17" s="46" customFormat="1" ht="31.5" customHeight="1" thickBot="1">
      <c r="A68" s="72"/>
      <c r="B68" s="73"/>
      <c r="C68" s="69" t="str">
        <f>'[4]CBClubes Masc Dia 8.10.16  '!D68</f>
        <v>60.Esley Abreu Damasceno</v>
      </c>
      <c r="D68" s="93" t="str">
        <f>'[4]CBClubes Masc Dia 8.10.16  '!E68</f>
        <v>PELICANO - CE</v>
      </c>
      <c r="E68" s="127">
        <f>'CBClubes Masc Dia 8.10.16  '!I68</f>
        <v>466</v>
      </c>
      <c r="F68" s="59">
        <f>'CBClubes Masc Dia 8.10.16  '!J68</f>
        <v>41</v>
      </c>
      <c r="G68" s="60">
        <f>'CBClubes Masc Dia 8.10.16  '!K68</f>
        <v>39.078</v>
      </c>
      <c r="H68" s="61">
        <f>'CBClubes Masc Dia 9.10.16  '!I68</f>
        <v>217</v>
      </c>
      <c r="I68" s="129">
        <f>'CBClubes Masc Dia 9.10.16  '!J68</f>
        <v>35</v>
      </c>
      <c r="J68" s="74">
        <f>'CBClubes Masc Dia 9.10.16  '!K68</f>
        <v>45.1035</v>
      </c>
      <c r="K68" s="64"/>
      <c r="L68" s="65">
        <f t="shared" si="1"/>
        <v>84.1815</v>
      </c>
      <c r="M68" s="66">
        <f t="shared" si="0"/>
        <v>37</v>
      </c>
      <c r="N68" s="167"/>
      <c r="O68" s="98"/>
      <c r="P68" s="99"/>
      <c r="Q68" s="99"/>
    </row>
    <row r="69" spans="1:17" s="46" customFormat="1" ht="31.5" customHeight="1" thickBot="1">
      <c r="A69" s="72"/>
      <c r="B69" s="73"/>
      <c r="C69" s="69" t="str">
        <f>'[4]CBClubes Masc Dia 8.10.16  '!D69</f>
        <v>61.Fabio Tadashi Tadokoro</v>
      </c>
      <c r="D69" s="93" t="str">
        <f>'[4]CBClubes Masc Dia 8.10.16  '!E69</f>
        <v>PELICANO - CE</v>
      </c>
      <c r="E69" s="127">
        <f>'CBClubes Masc Dia 8.10.16  '!I69</f>
        <v>910</v>
      </c>
      <c r="F69" s="59">
        <f>'CBClubes Masc Dia 8.10.16  '!J69</f>
        <v>14</v>
      </c>
      <c r="G69" s="60">
        <f>'CBClubes Masc Dia 8.10.16  '!K69</f>
        <v>66.2211</v>
      </c>
      <c r="H69" s="61">
        <f>'CBClubes Masc Dia 9.10.16  '!I69</f>
        <v>194</v>
      </c>
      <c r="I69" s="129">
        <f>'CBClubes Masc Dia 9.10.16  '!J69</f>
        <v>38</v>
      </c>
      <c r="J69" s="74">
        <f>'CBClubes Masc Dia 9.10.16  '!K69</f>
        <v>42.0903</v>
      </c>
      <c r="K69" s="64"/>
      <c r="L69" s="65">
        <f t="shared" si="1"/>
        <v>108.3114</v>
      </c>
      <c r="M69" s="66">
        <f t="shared" si="0"/>
        <v>15</v>
      </c>
      <c r="N69" s="167"/>
      <c r="O69" s="98"/>
      <c r="P69" s="99"/>
      <c r="Q69" s="99"/>
    </row>
    <row r="70" spans="1:17" s="46" customFormat="1" ht="31.5" customHeight="1" thickBot="1">
      <c r="A70" s="72"/>
      <c r="B70" s="73"/>
      <c r="C70" s="69" t="str">
        <f>'[4]CBClubes Masc Dia 8.10.16  '!D70</f>
        <v>62.Fernando Henrique dos Santos Rocha</v>
      </c>
      <c r="D70" s="93" t="str">
        <f>'[4]CBClubes Masc Dia 8.10.16  '!E70</f>
        <v>PELICANO - CE</v>
      </c>
      <c r="E70" s="127"/>
      <c r="F70" s="59" t="s">
        <v>27</v>
      </c>
      <c r="G70" s="60"/>
      <c r="H70" s="61"/>
      <c r="I70" s="62" t="s">
        <v>27</v>
      </c>
      <c r="J70" s="63"/>
      <c r="K70" s="64"/>
      <c r="L70" s="65"/>
      <c r="M70" s="132" t="s">
        <v>27</v>
      </c>
      <c r="N70" s="167"/>
      <c r="O70" s="98"/>
      <c r="P70" s="99"/>
      <c r="Q70" s="99"/>
    </row>
    <row r="71" spans="1:17" s="46" customFormat="1" ht="31.5" customHeight="1" thickBot="1">
      <c r="A71" s="72"/>
      <c r="B71" s="73"/>
      <c r="C71" s="69" t="str">
        <f>'[4]CBClubes Masc Dia 8.10.16  '!D71</f>
        <v>63.Fernando Lucas Lisboa Landin</v>
      </c>
      <c r="D71" s="93" t="str">
        <f>'[4]CBClubes Masc Dia 8.10.16  '!E71</f>
        <v>PELICANO - CE</v>
      </c>
      <c r="E71" s="127">
        <f>'CBClubes Masc Dia 8.10.16  '!I71</f>
        <v>129</v>
      </c>
      <c r="F71" s="59">
        <f>'CBClubes Masc Dia 8.10.16  '!J71</f>
        <v>63</v>
      </c>
      <c r="G71" s="60">
        <f>'CBClubes Masc Dia 8.10.16  '!K71</f>
        <v>17.0153</v>
      </c>
      <c r="H71" s="61">
        <f>'CBClubes Masc Dia 9.10.16  '!I71</f>
        <v>811</v>
      </c>
      <c r="I71" s="129">
        <f>'CBClubes Masc Dia 9.10.16  '!J71</f>
        <v>10</v>
      </c>
      <c r="J71" s="74">
        <f>'CBClubes Masc Dia 9.10.16  '!K71</f>
        <v>70.2485</v>
      </c>
      <c r="K71" s="64"/>
      <c r="L71" s="65">
        <f t="shared" si="1"/>
        <v>87.2638</v>
      </c>
      <c r="M71" s="66">
        <f t="shared" si="0"/>
        <v>33</v>
      </c>
      <c r="N71" s="167"/>
      <c r="O71" s="98"/>
      <c r="P71" s="99"/>
      <c r="Q71" s="99"/>
    </row>
    <row r="72" spans="1:17" s="46" customFormat="1" ht="31.5" customHeight="1" thickBot="1">
      <c r="A72" s="72"/>
      <c r="B72" s="73"/>
      <c r="C72" s="69" t="str">
        <f>'[4]CBClubes Masc Dia 8.10.16  '!D72</f>
        <v>64.Francisco Edilson Modesto de Souza</v>
      </c>
      <c r="D72" s="93" t="str">
        <f>'[4]CBClubes Masc Dia 8.10.16  '!E72</f>
        <v>PELICANO - CE</v>
      </c>
      <c r="E72" s="127"/>
      <c r="F72" s="59" t="s">
        <v>27</v>
      </c>
      <c r="G72" s="60"/>
      <c r="H72" s="61"/>
      <c r="I72" s="62" t="s">
        <v>27</v>
      </c>
      <c r="J72" s="63"/>
      <c r="K72" s="64"/>
      <c r="L72" s="65"/>
      <c r="M72" s="132" t="s">
        <v>27</v>
      </c>
      <c r="N72" s="167"/>
      <c r="O72" s="98"/>
      <c r="P72" s="99"/>
      <c r="Q72" s="99"/>
    </row>
    <row r="73" spans="1:17" s="46" customFormat="1" ht="31.5" customHeight="1" thickBot="1">
      <c r="A73" s="72"/>
      <c r="B73" s="73"/>
      <c r="C73" s="69" t="str">
        <f>'[4]CBClubes Masc Dia 8.10.16  '!D73</f>
        <v>65.Francisco Wagner de Castro Góis</v>
      </c>
      <c r="D73" s="93" t="str">
        <f>'[4]CBClubes Masc Dia 8.10.16  '!E73</f>
        <v>PELICANO - CE</v>
      </c>
      <c r="E73" s="127">
        <f>'CBClubes Masc Dia 8.10.16  '!I73</f>
        <v>723</v>
      </c>
      <c r="F73" s="59">
        <f>'CBClubes Masc Dia 8.10.16  '!J73</f>
        <v>22</v>
      </c>
      <c r="G73" s="60">
        <f>'CBClubes Masc Dia 8.10.16  '!K73</f>
        <v>58.1711</v>
      </c>
      <c r="H73" s="61">
        <f>'CBClubes Masc Dia 9.10.16  '!I73</f>
        <v>741</v>
      </c>
      <c r="I73" s="129">
        <f>'CBClubes Masc Dia 9.10.16  '!J73</f>
        <v>12</v>
      </c>
      <c r="J73" s="74">
        <f>'CBClubes Masc Dia 9.10.16  '!K73</f>
        <v>68.2346</v>
      </c>
      <c r="K73" s="64"/>
      <c r="L73" s="65">
        <f t="shared" si="1"/>
        <v>126.4057</v>
      </c>
      <c r="M73" s="66">
        <f t="shared" si="0"/>
        <v>10</v>
      </c>
      <c r="N73" s="167"/>
      <c r="O73" s="98"/>
      <c r="P73" s="99"/>
      <c r="Q73" s="99"/>
    </row>
    <row r="74" spans="1:17" s="46" customFormat="1" ht="31.5" customHeight="1" thickBot="1">
      <c r="A74" s="72"/>
      <c r="B74" s="73"/>
      <c r="C74" s="69" t="str">
        <f>'[4]CBClubes Masc Dia 8.10.16  '!D74</f>
        <v>66.Fred Wilkson Rebouças da Silva</v>
      </c>
      <c r="D74" s="93" t="str">
        <f>'[4]CBClubes Masc Dia 8.10.16  '!E74</f>
        <v>PELICANO - CE</v>
      </c>
      <c r="E74" s="127"/>
      <c r="F74" s="59" t="s">
        <v>27</v>
      </c>
      <c r="G74" s="60"/>
      <c r="H74" s="61"/>
      <c r="I74" s="62" t="s">
        <v>27</v>
      </c>
      <c r="J74" s="63"/>
      <c r="K74" s="64"/>
      <c r="L74" s="65"/>
      <c r="M74" s="132" t="s">
        <v>27</v>
      </c>
      <c r="N74" s="167"/>
      <c r="O74" s="98"/>
      <c r="P74" s="99"/>
      <c r="Q74" s="99"/>
    </row>
    <row r="75" spans="1:17" s="46" customFormat="1" ht="31.5" customHeight="1" thickBot="1">
      <c r="A75" s="72"/>
      <c r="B75" s="73"/>
      <c r="C75" s="69" t="str">
        <f>'[4]CBClubes Masc Dia 8.10.16  '!D75</f>
        <v>67.Guido Rabelo Nobre Júnior</v>
      </c>
      <c r="D75" s="93" t="str">
        <f>'[4]CBClubes Masc Dia 8.10.16  '!E75</f>
        <v>PELICANO - CE</v>
      </c>
      <c r="E75" s="127">
        <f>'CBClubes Masc Dia 8.10.16  '!I75</f>
        <v>42</v>
      </c>
      <c r="F75" s="59">
        <f>'CBClubes Masc Dia 8.10.16  '!J75</f>
        <v>69</v>
      </c>
      <c r="G75" s="60">
        <f>'CBClubes Masc Dia 8.10.16  '!K75</f>
        <v>11.0066</v>
      </c>
      <c r="H75" s="61">
        <f>'CBClubes Masc Dia 9.10.16  '!I75</f>
        <v>146</v>
      </c>
      <c r="I75" s="129">
        <f>'CBClubes Masc Dia 9.10.16  '!J75</f>
        <v>42</v>
      </c>
      <c r="J75" s="74">
        <f>'CBClubes Masc Dia 9.10.16  '!K75</f>
        <v>38.0741</v>
      </c>
      <c r="K75" s="64"/>
      <c r="L75" s="65">
        <f aca="true" t="shared" si="3" ref="L75:L86">SUM(G75+J75)</f>
        <v>49.0807</v>
      </c>
      <c r="M75" s="66">
        <f aca="true" t="shared" si="4" ref="M75:M87">IF(L75=0,0,RANK(L75,$L$9:$L$87,0))</f>
        <v>60</v>
      </c>
      <c r="N75" s="167"/>
      <c r="O75" s="98"/>
      <c r="P75" s="99"/>
      <c r="Q75" s="99"/>
    </row>
    <row r="76" spans="1:17" s="46" customFormat="1" ht="31.5" customHeight="1" thickBot="1">
      <c r="A76" s="72"/>
      <c r="B76" s="73"/>
      <c r="C76" s="69" t="str">
        <f>'[4]CBClubes Masc Dia 8.10.16  '!D76</f>
        <v>68.Igor Demes</v>
      </c>
      <c r="D76" s="93" t="str">
        <f>'[4]CBClubes Masc Dia 8.10.16  '!E76</f>
        <v>PELICANO - CE</v>
      </c>
      <c r="E76" s="127">
        <f>'CBClubes Masc Dia 8.10.16  '!I76</f>
        <v>504</v>
      </c>
      <c r="F76" s="59">
        <f>'CBClubes Masc Dia 8.10.16  '!J76</f>
        <v>39</v>
      </c>
      <c r="G76" s="60">
        <f>'CBClubes Masc Dia 8.10.16  '!K76</f>
        <v>41.0861</v>
      </c>
      <c r="H76" s="61">
        <f>'CBClubes Masc Dia 9.10.16  '!I76</f>
        <v>231</v>
      </c>
      <c r="I76" s="129">
        <f>'CBClubes Masc Dia 9.10.16  '!J76</f>
        <v>34</v>
      </c>
      <c r="J76" s="74">
        <f>'CBClubes Masc Dia 9.10.16  '!K76</f>
        <v>46.1081</v>
      </c>
      <c r="K76" s="64"/>
      <c r="L76" s="65">
        <f t="shared" si="3"/>
        <v>87.1942</v>
      </c>
      <c r="M76" s="66">
        <f t="shared" si="4"/>
        <v>34</v>
      </c>
      <c r="N76" s="167"/>
      <c r="O76" s="98"/>
      <c r="P76" s="99"/>
      <c r="Q76" s="99"/>
    </row>
    <row r="77" spans="1:17" s="46" customFormat="1" ht="31.5" customHeight="1" thickBot="1">
      <c r="A77" s="72"/>
      <c r="B77" s="73"/>
      <c r="C77" s="69" t="str">
        <f>'[4]CBClubes Masc Dia 8.10.16  '!D77</f>
        <v>69.João Vitor Feitosa R. Rebouças</v>
      </c>
      <c r="D77" s="93" t="str">
        <f>'[4]CBClubes Masc Dia 8.10.16  '!E77</f>
        <v>PELICANO - CE</v>
      </c>
      <c r="E77" s="127">
        <f>'CBClubes Masc Dia 8.10.16  '!I77</f>
        <v>301</v>
      </c>
      <c r="F77" s="59">
        <f>'CBClubes Masc Dia 8.10.16  '!J77</f>
        <v>53</v>
      </c>
      <c r="G77" s="60">
        <f>'CBClubes Masc Dia 8.10.16  '!K77</f>
        <v>27.0378</v>
      </c>
      <c r="H77" s="61">
        <f>'CBClubes Masc Dia 9.10.16  '!I77</f>
        <v>141</v>
      </c>
      <c r="I77" s="129">
        <f>'CBClubes Masc Dia 9.10.16  '!J77</f>
        <v>45</v>
      </c>
      <c r="J77" s="74">
        <f>'CBClubes Masc Dia 9.10.16  '!K77</f>
        <v>35.063</v>
      </c>
      <c r="K77" s="64"/>
      <c r="L77" s="65">
        <f t="shared" si="3"/>
        <v>62.10080000000001</v>
      </c>
      <c r="M77" s="66">
        <f t="shared" si="4"/>
        <v>53</v>
      </c>
      <c r="N77" s="167"/>
      <c r="O77" s="98"/>
      <c r="P77" s="99"/>
      <c r="Q77" s="99"/>
    </row>
    <row r="78" spans="1:17" s="46" customFormat="1" ht="31.5" customHeight="1" thickBot="1">
      <c r="A78" s="72"/>
      <c r="B78" s="73"/>
      <c r="C78" s="69" t="str">
        <f>'[4]CBClubes Masc Dia 8.10.16  '!D78</f>
        <v>70.José Vander Costa dos Santos</v>
      </c>
      <c r="D78" s="93" t="str">
        <f>'[4]CBClubes Masc Dia 8.10.16  '!E78</f>
        <v>PELICANO - CE</v>
      </c>
      <c r="E78" s="127">
        <f>'CBClubes Masc Dia 8.10.16  '!I78</f>
        <v>771</v>
      </c>
      <c r="F78" s="59">
        <f>'CBClubes Masc Dia 8.10.16  '!J78</f>
        <v>19</v>
      </c>
      <c r="G78" s="60">
        <f>'CBClubes Masc Dia 8.10.16  '!K78</f>
        <v>61.1891</v>
      </c>
      <c r="H78" s="61">
        <f>'CBClubes Masc Dia 9.10.16  '!I78</f>
        <v>333</v>
      </c>
      <c r="I78" s="129">
        <f>'CBClubes Masc Dia 9.10.16  '!J78</f>
        <v>26</v>
      </c>
      <c r="J78" s="74">
        <f>'CBClubes Masc Dia 9.10.16  '!K78</f>
        <v>54.1485</v>
      </c>
      <c r="K78" s="64"/>
      <c r="L78" s="65">
        <f t="shared" si="3"/>
        <v>115.33760000000001</v>
      </c>
      <c r="M78" s="66">
        <f t="shared" si="4"/>
        <v>12</v>
      </c>
      <c r="N78" s="167"/>
      <c r="O78" s="98"/>
      <c r="P78" s="99"/>
      <c r="Q78" s="99"/>
    </row>
    <row r="79" spans="1:17" s="46" customFormat="1" ht="31.5" customHeight="1" thickBot="1">
      <c r="A79" s="72"/>
      <c r="B79" s="73"/>
      <c r="C79" s="69" t="str">
        <f>'[4]CBClubes Masc Dia 8.10.16  '!D79</f>
        <v>71.Márcio André Cavalcante Moreira</v>
      </c>
      <c r="D79" s="93" t="str">
        <f>'[4]CBClubes Masc Dia 8.10.16  '!E79</f>
        <v>PELICANO - CE</v>
      </c>
      <c r="E79" s="127">
        <f>'CBClubes Masc Dia 8.10.16  '!I79</f>
        <v>1668</v>
      </c>
      <c r="F79" s="59">
        <f>'CBClubes Masc Dia 8.10.16  '!J79</f>
        <v>5</v>
      </c>
      <c r="G79" s="60">
        <f>'CBClubes Masc Dia 8.10.16  '!K79</f>
        <v>75.285</v>
      </c>
      <c r="H79" s="61">
        <f>'CBClubes Masc Dia 9.10.16  '!I79</f>
        <v>1125</v>
      </c>
      <c r="I79" s="129">
        <f>'CBClubes Masc Dia 9.10.16  '!J79</f>
        <v>4</v>
      </c>
      <c r="J79" s="74">
        <f>'CBClubes Masc Dia 9.10.16  '!K79</f>
        <v>76.2926</v>
      </c>
      <c r="K79" s="64"/>
      <c r="L79" s="65">
        <f t="shared" si="3"/>
        <v>151.5776</v>
      </c>
      <c r="M79" s="66">
        <f t="shared" si="4"/>
        <v>4</v>
      </c>
      <c r="N79" s="167"/>
      <c r="O79" s="98"/>
      <c r="P79" s="99"/>
      <c r="Q79" s="99"/>
    </row>
    <row r="80" spans="1:17" s="46" customFormat="1" ht="31.5" customHeight="1" thickBot="1">
      <c r="A80" s="72"/>
      <c r="B80" s="73"/>
      <c r="C80" s="69" t="str">
        <f>'[4]CBClubes Masc Dia 8.10.16  '!D80</f>
        <v>72.Marcos Toshio Shibuya</v>
      </c>
      <c r="D80" s="93" t="str">
        <f>'[4]CBClubes Masc Dia 8.10.16  '!E80</f>
        <v>PELICANO - CE</v>
      </c>
      <c r="E80" s="127">
        <f>'CBClubes Masc Dia 8.10.16  '!I80</f>
        <v>197</v>
      </c>
      <c r="F80" s="59">
        <f>'CBClubes Masc Dia 8.10.16  '!J80</f>
        <v>58</v>
      </c>
      <c r="G80" s="60">
        <f>'CBClubes Masc Dia 8.10.16  '!K80</f>
        <v>22.0253</v>
      </c>
      <c r="H80" s="61">
        <f>'CBClubes Masc Dia 9.10.16  '!I80</f>
        <v>760</v>
      </c>
      <c r="I80" s="129">
        <f>'CBClubes Masc Dia 9.10.16  '!J80</f>
        <v>11</v>
      </c>
      <c r="J80" s="74">
        <f>'CBClubes Masc Dia 9.10.16  '!K80</f>
        <v>69.2415</v>
      </c>
      <c r="K80" s="64"/>
      <c r="L80" s="65">
        <f t="shared" si="3"/>
        <v>91.2668</v>
      </c>
      <c r="M80" s="66">
        <f t="shared" si="4"/>
        <v>31</v>
      </c>
      <c r="N80" s="167"/>
      <c r="O80" s="98"/>
      <c r="P80" s="99"/>
      <c r="Q80" s="99"/>
    </row>
    <row r="81" spans="1:17" s="46" customFormat="1" ht="31.5" customHeight="1" thickBot="1">
      <c r="A81" s="72"/>
      <c r="B81" s="73"/>
      <c r="C81" s="69" t="str">
        <f>'[4]CBClubes Masc Dia 8.10.16  '!D81</f>
        <v>73.Renato César Pontes Borges</v>
      </c>
      <c r="D81" s="93" t="str">
        <f>'[4]CBClubes Masc Dia 8.10.16  '!E81</f>
        <v>PELICANO - CE</v>
      </c>
      <c r="E81" s="127">
        <f>'CBClubes Masc Dia 8.10.16  '!I81</f>
        <v>331</v>
      </c>
      <c r="F81" s="59">
        <f>'CBClubes Masc Dia 8.10.16  '!J81</f>
        <v>48</v>
      </c>
      <c r="G81" s="60">
        <f>'CBClubes Masc Dia 8.10.16  '!K81</f>
        <v>32.0528</v>
      </c>
      <c r="H81" s="61">
        <f>'CBClubes Masc Dia 9.10.16  '!I81</f>
        <v>146</v>
      </c>
      <c r="I81" s="129">
        <f>'CBClubes Masc Dia 9.10.16  '!J81</f>
        <v>42</v>
      </c>
      <c r="J81" s="74">
        <f>'CBClubes Masc Dia 9.10.16  '!K81</f>
        <v>38.0741</v>
      </c>
      <c r="K81" s="64"/>
      <c r="L81" s="65">
        <f t="shared" si="3"/>
        <v>70.1269</v>
      </c>
      <c r="M81" s="66">
        <f t="shared" si="4"/>
        <v>47</v>
      </c>
      <c r="N81" s="167"/>
      <c r="O81" s="98"/>
      <c r="P81" s="99"/>
      <c r="Q81" s="99"/>
    </row>
    <row r="82" spans="1:17" s="46" customFormat="1" ht="31.5" customHeight="1" thickBot="1">
      <c r="A82" s="72"/>
      <c r="B82" s="73"/>
      <c r="C82" s="69" t="str">
        <f>'[4]CBClubes Masc Dia 8.10.16  '!D82</f>
        <v>74.Roger Douglas Silva de Moraes</v>
      </c>
      <c r="D82" s="93" t="str">
        <f>'[4]CBClubes Masc Dia 8.10.16  '!E82</f>
        <v>PELICANO - CE</v>
      </c>
      <c r="E82" s="127">
        <f>'CBClubes Masc Dia 8.10.16  '!I82</f>
        <v>432</v>
      </c>
      <c r="F82" s="59">
        <f>'CBClubes Masc Dia 8.10.16  '!J82</f>
        <v>43</v>
      </c>
      <c r="G82" s="60">
        <f>'CBClubes Masc Dia 8.10.16  '!K82</f>
        <v>37.0703</v>
      </c>
      <c r="H82" s="61">
        <f>'CBClubes Masc Dia 9.10.16  '!I82</f>
        <v>447</v>
      </c>
      <c r="I82" s="129">
        <f>'CBClubes Masc Dia 9.10.16  '!J82</f>
        <v>24</v>
      </c>
      <c r="J82" s="74">
        <f>'CBClubes Masc Dia 9.10.16  '!K82</f>
        <v>56.1596</v>
      </c>
      <c r="K82" s="64"/>
      <c r="L82" s="65">
        <f t="shared" si="3"/>
        <v>93.2299</v>
      </c>
      <c r="M82" s="66">
        <f t="shared" si="4"/>
        <v>28</v>
      </c>
      <c r="N82" s="167"/>
      <c r="O82" s="98"/>
      <c r="P82" s="99"/>
      <c r="Q82" s="99"/>
    </row>
    <row r="83" spans="1:17" s="46" customFormat="1" ht="31.5" customHeight="1" thickBot="1">
      <c r="A83" s="72"/>
      <c r="B83" s="73"/>
      <c r="C83" s="69" t="str">
        <f>'[4]CBClubes Masc Dia 8.10.16  '!D83</f>
        <v>75.Bruno  de Souza Lopes</v>
      </c>
      <c r="D83" s="93" t="str">
        <f>'[4]CBClubes Masc Dia 8.10.16  '!E83</f>
        <v>TAINHA - AL</v>
      </c>
      <c r="E83" s="127">
        <f>'CBClubes Masc Dia 8.10.16  '!I83</f>
        <v>1754</v>
      </c>
      <c r="F83" s="59">
        <f>'CBClubes Masc Dia 8.10.16  '!J83</f>
        <v>4</v>
      </c>
      <c r="G83" s="60">
        <f>'CBClubes Masc Dia 8.10.16  '!K83</f>
        <v>76.2926</v>
      </c>
      <c r="H83" s="61">
        <f>'CBClubes Masc Dia 9.10.16  '!I83</f>
        <v>1394</v>
      </c>
      <c r="I83" s="129">
        <f>'CBClubes Masc Dia 9.10.16  '!J83</f>
        <v>3</v>
      </c>
      <c r="J83" s="74">
        <f>'CBClubes Masc Dia 9.10.16  '!K83</f>
        <v>77.3003</v>
      </c>
      <c r="K83" s="64"/>
      <c r="L83" s="65">
        <f t="shared" si="3"/>
        <v>153.5929</v>
      </c>
      <c r="M83" s="66">
        <f t="shared" si="4"/>
        <v>3</v>
      </c>
      <c r="N83" s="167"/>
      <c r="O83" s="98"/>
      <c r="P83" s="99"/>
      <c r="Q83" s="99"/>
    </row>
    <row r="84" spans="1:17" s="46" customFormat="1" ht="31.5" customHeight="1" thickBot="1">
      <c r="A84" s="72"/>
      <c r="B84" s="73"/>
      <c r="C84" s="69" t="str">
        <f>'[4]CBClubes Masc Dia 8.10.16  '!D84</f>
        <v>76.Ewerson Roney Valeriano</v>
      </c>
      <c r="D84" s="93" t="str">
        <f>'[4]CBClubes Masc Dia 8.10.16  '!E84</f>
        <v>TAINHA - AL</v>
      </c>
      <c r="E84" s="127">
        <f>'CBClubes Masc Dia 8.10.16  '!I84</f>
        <v>708</v>
      </c>
      <c r="F84" s="59">
        <f>'CBClubes Masc Dia 8.10.16  '!J84</f>
        <v>25</v>
      </c>
      <c r="G84" s="60">
        <f>'CBClubes Masc Dia 8.10.16  '!K84</f>
        <v>55.154</v>
      </c>
      <c r="H84" s="61">
        <f>'CBClubes Masc Dia 9.10.16  '!I84</f>
        <v>0</v>
      </c>
      <c r="I84" s="129">
        <f>'CBClubes Masc Dia 9.10.16  '!J84</f>
        <v>0</v>
      </c>
      <c r="J84" s="74">
        <f>'CBClubes Masc Dia 9.10.16  '!K84</f>
        <v>0</v>
      </c>
      <c r="K84" s="64"/>
      <c r="L84" s="65">
        <f t="shared" si="3"/>
        <v>55.154</v>
      </c>
      <c r="M84" s="66">
        <f t="shared" si="4"/>
        <v>56</v>
      </c>
      <c r="N84" s="167"/>
      <c r="O84" s="98"/>
      <c r="P84" s="99"/>
      <c r="Q84" s="99"/>
    </row>
    <row r="85" spans="1:17" s="46" customFormat="1" ht="31.5" customHeight="1" thickBot="1">
      <c r="A85" s="72"/>
      <c r="B85" s="73"/>
      <c r="C85" s="69" t="str">
        <f>'[4]CBClubes Masc Dia 8.10.16  '!D85</f>
        <v>77.José Cavalcante de Almeida</v>
      </c>
      <c r="D85" s="93" t="str">
        <f>'[4]CBClubes Masc Dia 8.10.16  '!E85</f>
        <v>TAINHA - AL</v>
      </c>
      <c r="E85" s="127">
        <f>'CBClubes Masc Dia 8.10.16  '!I85</f>
        <v>54</v>
      </c>
      <c r="F85" s="59">
        <f>'CBClubes Masc Dia 8.10.16  '!J85</f>
        <v>67</v>
      </c>
      <c r="G85" s="60">
        <f>'CBClubes Masc Dia 8.10.16  '!K85</f>
        <v>13.0091</v>
      </c>
      <c r="H85" s="61">
        <f>'CBClubes Masc Dia 9.10.16  '!I85</f>
        <v>310</v>
      </c>
      <c r="I85" s="129">
        <f>'CBClubes Masc Dia 9.10.16  '!J85</f>
        <v>30</v>
      </c>
      <c r="J85" s="74">
        <f>'CBClubes Masc Dia 9.10.16  '!K85</f>
        <v>50.1275</v>
      </c>
      <c r="K85" s="64"/>
      <c r="L85" s="65">
        <f t="shared" si="3"/>
        <v>63.1366</v>
      </c>
      <c r="M85" s="66">
        <f t="shared" si="4"/>
        <v>52</v>
      </c>
      <c r="N85" s="167"/>
      <c r="O85" s="98"/>
      <c r="P85" s="99"/>
      <c r="Q85" s="99"/>
    </row>
    <row r="86" spans="1:17" s="46" customFormat="1" ht="31.5" customHeight="1" thickBot="1">
      <c r="A86" s="72"/>
      <c r="B86" s="73"/>
      <c r="C86" s="69" t="str">
        <f>'[4]CBClubes Masc Dia 8.10.16  '!D86</f>
        <v>78.José Iran Tavares </v>
      </c>
      <c r="D86" s="93" t="str">
        <f>'[4]CBClubes Masc Dia 8.10.16  '!E86</f>
        <v>ASFAD- CE</v>
      </c>
      <c r="E86" s="127">
        <f>'CBClubes Masc Dia 8.10.16  '!I86</f>
        <v>346</v>
      </c>
      <c r="F86" s="59">
        <f>'CBClubes Masc Dia 8.10.16  '!J86</f>
        <v>46</v>
      </c>
      <c r="G86" s="60">
        <f>'CBClubes Masc Dia 8.10.16  '!K86</f>
        <v>34.0595</v>
      </c>
      <c r="H86" s="61">
        <f>'CBClubes Masc Dia 9.10.16  '!I86</f>
        <v>132</v>
      </c>
      <c r="I86" s="129">
        <f>'CBClubes Masc Dia 9.10.16  '!J86</f>
        <v>46</v>
      </c>
      <c r="J86" s="74">
        <f>'CBClubes Masc Dia 9.10.16  '!K86</f>
        <v>34.0595</v>
      </c>
      <c r="K86" s="64"/>
      <c r="L86" s="65">
        <f t="shared" si="3"/>
        <v>68.119</v>
      </c>
      <c r="M86" s="66">
        <f t="shared" si="4"/>
        <v>50</v>
      </c>
      <c r="N86" s="167"/>
      <c r="O86" s="98"/>
      <c r="P86" s="99"/>
      <c r="Q86" s="99"/>
    </row>
    <row r="87" spans="1:17" s="46" customFormat="1" ht="31.5" customHeight="1">
      <c r="A87" s="72"/>
      <c r="B87" s="73"/>
      <c r="C87" s="69" t="str">
        <f>'[4]CBClubes Masc Dia 8.10.16  '!D87</f>
        <v>79.Marcos Nunes Fonseca</v>
      </c>
      <c r="D87" s="93" t="str">
        <f>'[4]CBClubes Masc Dia 8.10.16  '!E87</f>
        <v>BARRACUDA - RJ</v>
      </c>
      <c r="E87" s="127">
        <f>'CBClubes Masc Dia 8.10.16  '!I87</f>
        <v>235</v>
      </c>
      <c r="F87" s="59">
        <f>'CBClubes Masc Dia 8.10.16  '!J87</f>
        <v>54</v>
      </c>
      <c r="G87" s="60">
        <f>'CBClubes Masc Dia 8.10.16  '!K87</f>
        <v>26.0351</v>
      </c>
      <c r="H87" s="61"/>
      <c r="I87" s="129" t="s">
        <v>27</v>
      </c>
      <c r="J87" s="74"/>
      <c r="K87" s="64">
        <f aca="true" t="shared" si="5" ref="K87:K111">SUM(H87+E87/100+F87/10000000+G87/100000000000)</f>
        <v>2.350005400260351</v>
      </c>
      <c r="L87" s="65">
        <v>26.0351</v>
      </c>
      <c r="M87" s="66">
        <f t="shared" si="4"/>
        <v>66</v>
      </c>
      <c r="N87" s="167"/>
      <c r="O87" s="168">
        <f>SUM(H87+E87/100+F87/10000+G87/100000000)</f>
        <v>2.355400260351</v>
      </c>
      <c r="P87" s="169"/>
      <c r="Q87" s="169"/>
    </row>
    <row r="88" spans="1:15" s="46" customFormat="1" ht="31.5" customHeight="1" hidden="1" thickBot="1">
      <c r="A88" s="72"/>
      <c r="B88" s="56"/>
      <c r="C88" s="75" t="str">
        <f>'[4]CBClubes Masc Dia 8.10.16  '!D86</f>
        <v>78.José Iran Tavares </v>
      </c>
      <c r="D88" s="76" t="str">
        <f>'[4]CBClubes Masc Dia 8.10.16  '!E86</f>
        <v>ASFAD- CE</v>
      </c>
      <c r="E88" s="133"/>
      <c r="F88" s="77"/>
      <c r="G88" s="77"/>
      <c r="H88" s="78"/>
      <c r="I88" s="79"/>
      <c r="J88" s="63"/>
      <c r="K88" s="80">
        <f t="shared" si="5"/>
        <v>0</v>
      </c>
      <c r="L88" s="165">
        <f aca="true" t="shared" si="6" ref="L88:L111">SUM(H88+E88/100+F88/10000+G88/100000000)</f>
        <v>0</v>
      </c>
      <c r="M88" s="166"/>
      <c r="N88" s="166"/>
      <c r="O88" s="81"/>
    </row>
    <row r="89" spans="1:15" s="46" customFormat="1" ht="31.5" customHeight="1" hidden="1" thickBot="1">
      <c r="A89" s="72"/>
      <c r="B89" s="56"/>
      <c r="C89" s="75" t="str">
        <f>'[4]CBClubes Masc Dia 8.10.16  '!D87</f>
        <v>79.Marcos Nunes Fonseca</v>
      </c>
      <c r="D89" s="76" t="str">
        <f>'[4]CBClubes Masc Dia 8.10.16  '!E87</f>
        <v>BARRACUDA - RJ</v>
      </c>
      <c r="E89" s="134"/>
      <c r="F89" s="77"/>
      <c r="G89" s="77"/>
      <c r="H89" s="78"/>
      <c r="I89" s="79"/>
      <c r="J89" s="63"/>
      <c r="K89" s="80">
        <f t="shared" si="5"/>
        <v>0</v>
      </c>
      <c r="L89" s="165">
        <f t="shared" si="6"/>
        <v>0</v>
      </c>
      <c r="M89" s="166"/>
      <c r="N89" s="166"/>
      <c r="O89" s="81"/>
    </row>
    <row r="90" spans="1:15" s="46" customFormat="1" ht="31.5" customHeight="1" hidden="1" thickBot="1">
      <c r="A90" s="72"/>
      <c r="B90" s="56"/>
      <c r="C90" s="75" t="str">
        <f>'[4]CBClubes Masc Dia 8.10.16  '!D86</f>
        <v>78.José Iran Tavares </v>
      </c>
      <c r="D90" s="76" t="str">
        <f>'[4]CBClubes Masc Dia 8.10.16  '!E86</f>
        <v>ASFAD- CE</v>
      </c>
      <c r="E90" s="133"/>
      <c r="F90" s="77"/>
      <c r="G90" s="77"/>
      <c r="H90" s="78"/>
      <c r="I90" s="79"/>
      <c r="J90" s="63"/>
      <c r="K90" s="80">
        <f t="shared" si="5"/>
        <v>0</v>
      </c>
      <c r="L90" s="165">
        <f t="shared" si="6"/>
        <v>0</v>
      </c>
      <c r="M90" s="166"/>
      <c r="N90" s="166"/>
      <c r="O90" s="81"/>
    </row>
    <row r="91" spans="1:15" s="46" customFormat="1" ht="31.5" customHeight="1" hidden="1" thickBot="1">
      <c r="A91" s="72"/>
      <c r="B91" s="56"/>
      <c r="C91" s="75" t="str">
        <f>'[4]CBClubes Masc Dia 8.10.16  '!D87</f>
        <v>79.Marcos Nunes Fonseca</v>
      </c>
      <c r="D91" s="76" t="str">
        <f>'[4]CBClubes Masc Dia 8.10.16  '!E87</f>
        <v>BARRACUDA - RJ</v>
      </c>
      <c r="E91" s="134"/>
      <c r="F91" s="77"/>
      <c r="G91" s="77"/>
      <c r="H91" s="78"/>
      <c r="I91" s="79"/>
      <c r="J91" s="63"/>
      <c r="K91" s="80">
        <f t="shared" si="5"/>
        <v>0</v>
      </c>
      <c r="L91" s="165">
        <f t="shared" si="6"/>
        <v>0</v>
      </c>
      <c r="M91" s="166"/>
      <c r="N91" s="166"/>
      <c r="O91" s="81"/>
    </row>
    <row r="92" spans="1:15" s="46" customFormat="1" ht="31.5" customHeight="1" hidden="1" thickBot="1">
      <c r="A92" s="72"/>
      <c r="B92" s="56"/>
      <c r="C92" s="75" t="str">
        <f>'[4]CBClubes Masc Dia 8.10.16  '!D56</f>
        <v>48.Armando Jorge Araujo Alencar</v>
      </c>
      <c r="D92" s="76" t="str">
        <f>'[4]CBClubes Masc Dia 8.10.16  '!E56</f>
        <v>COPA - PE</v>
      </c>
      <c r="E92" s="133"/>
      <c r="F92" s="77"/>
      <c r="G92" s="77"/>
      <c r="H92" s="78"/>
      <c r="I92" s="79"/>
      <c r="J92" s="63"/>
      <c r="K92" s="80">
        <f t="shared" si="5"/>
        <v>0</v>
      </c>
      <c r="L92" s="165">
        <f t="shared" si="6"/>
        <v>0</v>
      </c>
      <c r="M92" s="166"/>
      <c r="N92" s="166"/>
      <c r="O92" s="81"/>
    </row>
    <row r="93" spans="1:15" s="46" customFormat="1" ht="31.5" customHeight="1" hidden="1" thickBot="1">
      <c r="A93" s="72"/>
      <c r="B93" s="56"/>
      <c r="C93" s="75" t="str">
        <f>'[4]CBClubes Masc Dia 8.10.16  '!D57</f>
        <v>49.Delson Francisco Pereira</v>
      </c>
      <c r="D93" s="76" t="str">
        <f>'[4]CBClubes Masc Dia 8.10.16  '!E57</f>
        <v>COPA - PE</v>
      </c>
      <c r="E93" s="134"/>
      <c r="F93" s="77"/>
      <c r="G93" s="77"/>
      <c r="H93" s="78"/>
      <c r="I93" s="79"/>
      <c r="J93" s="63"/>
      <c r="K93" s="80">
        <f t="shared" si="5"/>
        <v>0</v>
      </c>
      <c r="L93" s="165">
        <f t="shared" si="6"/>
        <v>0</v>
      </c>
      <c r="M93" s="166"/>
      <c r="N93" s="166"/>
      <c r="O93" s="81"/>
    </row>
    <row r="94" spans="1:15" s="46" customFormat="1" ht="31.5" customHeight="1" hidden="1" thickBot="1">
      <c r="A94" s="72"/>
      <c r="B94" s="56"/>
      <c r="C94" s="75" t="str">
        <f>'[4]CBClubes Masc Dia 8.10.16  '!D58</f>
        <v>50.Fabien Sergio Brito de Carvalho</v>
      </c>
      <c r="D94" s="76" t="str">
        <f>'[4]CBClubes Masc Dia 8.10.16  '!E58</f>
        <v>COPA - PE</v>
      </c>
      <c r="E94" s="133"/>
      <c r="F94" s="77"/>
      <c r="G94" s="77"/>
      <c r="H94" s="78"/>
      <c r="I94" s="79"/>
      <c r="J94" s="63"/>
      <c r="K94" s="80">
        <f t="shared" si="5"/>
        <v>0</v>
      </c>
      <c r="L94" s="165">
        <f t="shared" si="6"/>
        <v>0</v>
      </c>
      <c r="M94" s="166"/>
      <c r="N94" s="166"/>
      <c r="O94" s="81"/>
    </row>
    <row r="95" spans="1:15" s="46" customFormat="1" ht="31.5" customHeight="1" hidden="1" thickBot="1">
      <c r="A95" s="72"/>
      <c r="B95" s="56"/>
      <c r="C95" s="75" t="str">
        <f>'[4]CBClubes Masc Dia 8.10.16  '!D59</f>
        <v>51.Flavio Henrique Diniz Cavalcante</v>
      </c>
      <c r="D95" s="76" t="str">
        <f>'[4]CBClubes Masc Dia 8.10.16  '!E59</f>
        <v>COPA - PE</v>
      </c>
      <c r="E95" s="134"/>
      <c r="F95" s="77"/>
      <c r="G95" s="77"/>
      <c r="H95" s="78"/>
      <c r="I95" s="79"/>
      <c r="J95" s="63"/>
      <c r="K95" s="80">
        <f t="shared" si="5"/>
        <v>0</v>
      </c>
      <c r="L95" s="165">
        <f t="shared" si="6"/>
        <v>0</v>
      </c>
      <c r="M95" s="166"/>
      <c r="N95" s="166"/>
      <c r="O95" s="81"/>
    </row>
    <row r="96" spans="1:15" s="46" customFormat="1" ht="31.5" customHeight="1" hidden="1" thickBot="1">
      <c r="A96" s="72"/>
      <c r="B96" s="56"/>
      <c r="C96" s="75" t="str">
        <f>'[4]CBClubes Masc Dia 8.10.16  '!D60</f>
        <v>52.Gleidson Jose Pereira de Souza</v>
      </c>
      <c r="D96" s="76" t="str">
        <f>'[4]CBClubes Masc Dia 8.10.16  '!E60</f>
        <v>COPA - PE</v>
      </c>
      <c r="E96" s="133"/>
      <c r="F96" s="77"/>
      <c r="G96" s="77"/>
      <c r="H96" s="78"/>
      <c r="I96" s="79"/>
      <c r="J96" s="63"/>
      <c r="K96" s="80">
        <f t="shared" si="5"/>
        <v>0</v>
      </c>
      <c r="L96" s="165">
        <f t="shared" si="6"/>
        <v>0</v>
      </c>
      <c r="M96" s="166"/>
      <c r="N96" s="166"/>
      <c r="O96" s="81"/>
    </row>
    <row r="97" spans="1:15" s="46" customFormat="1" ht="31.5" customHeight="1" hidden="1" thickBot="1">
      <c r="A97" s="72"/>
      <c r="B97" s="56"/>
      <c r="C97" s="75" t="str">
        <f>'[4]CBClubes Masc Dia 8.10.16  '!D61</f>
        <v>53.Hermes Cristo Cunha Neto</v>
      </c>
      <c r="D97" s="76" t="str">
        <f>'[4]CBClubes Masc Dia 8.10.16  '!E61</f>
        <v>COPA - PE</v>
      </c>
      <c r="E97" s="134"/>
      <c r="F97" s="77"/>
      <c r="G97" s="77"/>
      <c r="H97" s="78"/>
      <c r="I97" s="79"/>
      <c r="J97" s="63"/>
      <c r="K97" s="80">
        <f t="shared" si="5"/>
        <v>0</v>
      </c>
      <c r="L97" s="165">
        <f t="shared" si="6"/>
        <v>0</v>
      </c>
      <c r="M97" s="166"/>
      <c r="N97" s="166"/>
      <c r="O97" s="81"/>
    </row>
    <row r="98" spans="1:15" s="46" customFormat="1" ht="31.5" customHeight="1" hidden="1" thickBot="1">
      <c r="A98" s="72"/>
      <c r="B98" s="56"/>
      <c r="C98" s="75" t="str">
        <f>'[4]CBClubes Masc Dia 8.10.16  '!D62</f>
        <v>54.Hugo Humberto Monteiro Dobroes</v>
      </c>
      <c r="D98" s="76" t="str">
        <f>'[4]CBClubes Masc Dia 8.10.16  '!E62</f>
        <v>COPA - PE</v>
      </c>
      <c r="E98" s="133"/>
      <c r="F98" s="77"/>
      <c r="G98" s="77"/>
      <c r="H98" s="78"/>
      <c r="I98" s="79"/>
      <c r="J98" s="63"/>
      <c r="K98" s="80">
        <f t="shared" si="5"/>
        <v>0</v>
      </c>
      <c r="L98" s="165">
        <f t="shared" si="6"/>
        <v>0</v>
      </c>
      <c r="M98" s="166"/>
      <c r="N98" s="166"/>
      <c r="O98" s="81"/>
    </row>
    <row r="99" spans="1:15" s="46" customFormat="1" ht="31.5" customHeight="1" hidden="1" thickBot="1">
      <c r="A99" s="72"/>
      <c r="B99" s="56"/>
      <c r="C99" s="75" t="str">
        <f>'[4]CBClubes Masc Dia 8.10.16  '!D63</f>
        <v>55.Jose Francisco da Silva</v>
      </c>
      <c r="D99" s="76" t="str">
        <f>'[4]CBClubes Masc Dia 8.10.16  '!E63</f>
        <v>COPA - PE</v>
      </c>
      <c r="E99" s="134"/>
      <c r="F99" s="77"/>
      <c r="G99" s="77"/>
      <c r="H99" s="78"/>
      <c r="I99" s="79"/>
      <c r="J99" s="63"/>
      <c r="K99" s="80">
        <f t="shared" si="5"/>
        <v>0</v>
      </c>
      <c r="L99" s="165">
        <f t="shared" si="6"/>
        <v>0</v>
      </c>
      <c r="M99" s="166"/>
      <c r="N99" s="166"/>
      <c r="O99" s="81"/>
    </row>
    <row r="100" spans="1:15" s="46" customFormat="1" ht="31.5" customHeight="1" hidden="1" thickBot="1">
      <c r="A100" s="72"/>
      <c r="B100" s="56"/>
      <c r="C100" s="75" t="str">
        <f>'[4]CBClubes Masc Dia 8.10.16  '!D64</f>
        <v>56.Arthur Albuquerque de Souza</v>
      </c>
      <c r="D100" s="76" t="str">
        <f>'[4]CBClubes Masc Dia 8.10.16  '!E64</f>
        <v>PELICANO - CE</v>
      </c>
      <c r="E100" s="133"/>
      <c r="F100" s="77"/>
      <c r="G100" s="77"/>
      <c r="H100" s="78"/>
      <c r="I100" s="79"/>
      <c r="J100" s="63"/>
      <c r="K100" s="80">
        <f t="shared" si="5"/>
        <v>0</v>
      </c>
      <c r="L100" s="165">
        <f t="shared" si="6"/>
        <v>0</v>
      </c>
      <c r="M100" s="166"/>
      <c r="N100" s="166"/>
      <c r="O100" s="81"/>
    </row>
    <row r="101" spans="1:15" s="46" customFormat="1" ht="31.5" customHeight="1" hidden="1" thickBot="1">
      <c r="A101" s="72"/>
      <c r="B101" s="56"/>
      <c r="C101" s="75" t="str">
        <f>'[4]CBClubes Masc Dia 8.10.16  '!D65</f>
        <v>57.Ednaldo do Nascmento Ribeiro</v>
      </c>
      <c r="D101" s="76" t="str">
        <f>'[4]CBClubes Masc Dia 8.10.16  '!E65</f>
        <v>PELICANO - CE</v>
      </c>
      <c r="E101" s="134"/>
      <c r="F101" s="77"/>
      <c r="G101" s="77"/>
      <c r="H101" s="78"/>
      <c r="I101" s="79"/>
      <c r="J101" s="63"/>
      <c r="K101" s="80">
        <f t="shared" si="5"/>
        <v>0</v>
      </c>
      <c r="L101" s="165">
        <f t="shared" si="6"/>
        <v>0</v>
      </c>
      <c r="M101" s="166"/>
      <c r="N101" s="166"/>
      <c r="O101" s="81"/>
    </row>
    <row r="102" spans="1:15" s="46" customFormat="1" ht="31.5" customHeight="1" hidden="1" thickBot="1">
      <c r="A102" s="72"/>
      <c r="B102" s="56"/>
      <c r="C102" s="75" t="str">
        <f>'[4]CBClubes Masc Dia 8.10.16  '!D66</f>
        <v>58.Eduardo Demes da Cruz</v>
      </c>
      <c r="D102" s="76" t="str">
        <f>'[4]CBClubes Masc Dia 8.10.16  '!E66</f>
        <v>PELICANO - CE</v>
      </c>
      <c r="E102" s="133"/>
      <c r="F102" s="77"/>
      <c r="G102" s="77"/>
      <c r="H102" s="78"/>
      <c r="I102" s="79"/>
      <c r="J102" s="63"/>
      <c r="K102" s="80">
        <f t="shared" si="5"/>
        <v>0</v>
      </c>
      <c r="L102" s="165">
        <f t="shared" si="6"/>
        <v>0</v>
      </c>
      <c r="M102" s="166"/>
      <c r="N102" s="166"/>
      <c r="O102" s="81"/>
    </row>
    <row r="103" spans="1:15" s="46" customFormat="1" ht="31.5" customHeight="1" hidden="1" thickBot="1">
      <c r="A103" s="72"/>
      <c r="B103" s="56"/>
      <c r="C103" s="75" t="str">
        <f>'[4]CBClubes Masc Dia 8.10.16  '!D67</f>
        <v>59.Edivaldo Andrade de Carvalho Lemos</v>
      </c>
      <c r="D103" s="76" t="str">
        <f>'[4]CBClubes Masc Dia 8.10.16  '!E67</f>
        <v>PELICANO - CE</v>
      </c>
      <c r="E103" s="134"/>
      <c r="F103" s="77"/>
      <c r="G103" s="77"/>
      <c r="H103" s="78"/>
      <c r="I103" s="79"/>
      <c r="J103" s="63"/>
      <c r="K103" s="80">
        <f t="shared" si="5"/>
        <v>0</v>
      </c>
      <c r="L103" s="165">
        <f t="shared" si="6"/>
        <v>0</v>
      </c>
      <c r="M103" s="166"/>
      <c r="N103" s="166"/>
      <c r="O103" s="81"/>
    </row>
    <row r="104" spans="1:15" s="46" customFormat="1" ht="31.5" customHeight="1" hidden="1" thickBot="1">
      <c r="A104" s="72"/>
      <c r="B104" s="56"/>
      <c r="C104" s="75" t="str">
        <f>'[4]CBClubes Masc Dia 8.10.16  '!D68</f>
        <v>60.Esley Abreu Damasceno</v>
      </c>
      <c r="D104" s="76" t="str">
        <f>'[4]CBClubes Masc Dia 8.10.16  '!E68</f>
        <v>PELICANO - CE</v>
      </c>
      <c r="E104" s="133"/>
      <c r="F104" s="77"/>
      <c r="G104" s="77"/>
      <c r="H104" s="78"/>
      <c r="I104" s="79"/>
      <c r="J104" s="63"/>
      <c r="K104" s="80">
        <f t="shared" si="5"/>
        <v>0</v>
      </c>
      <c r="L104" s="165">
        <f t="shared" si="6"/>
        <v>0</v>
      </c>
      <c r="M104" s="166"/>
      <c r="N104" s="166"/>
      <c r="O104" s="81"/>
    </row>
    <row r="105" spans="1:15" s="46" customFormat="1" ht="31.5" customHeight="1" hidden="1" thickBot="1">
      <c r="A105" s="72"/>
      <c r="B105" s="56"/>
      <c r="C105" s="82" t="str">
        <f>'[4]CBClubes Masc Dia 8.10.16  '!D69</f>
        <v>61.Fabio Tadashi Tadokoro</v>
      </c>
      <c r="D105" s="76" t="str">
        <f>'[4]CBClubes Masc Dia 8.10.16  '!E69</f>
        <v>PELICANO - CE</v>
      </c>
      <c r="E105" s="134"/>
      <c r="F105" s="77"/>
      <c r="G105" s="77"/>
      <c r="H105" s="78"/>
      <c r="I105" s="79"/>
      <c r="J105" s="63"/>
      <c r="K105" s="80">
        <f t="shared" si="5"/>
        <v>0</v>
      </c>
      <c r="L105" s="165">
        <f t="shared" si="6"/>
        <v>0</v>
      </c>
      <c r="M105" s="166"/>
      <c r="N105" s="166"/>
      <c r="O105" s="81"/>
    </row>
    <row r="106" spans="1:15" s="46" customFormat="1" ht="31.5" customHeight="1" hidden="1" thickBot="1">
      <c r="A106" s="72"/>
      <c r="B106" s="56"/>
      <c r="C106" s="82" t="str">
        <f>'[4]CBClubes Masc Dia 8.10.16  '!D70</f>
        <v>62.Fernando Henrique dos Santos Rocha</v>
      </c>
      <c r="D106" s="76" t="str">
        <f>'[4]CBClubes Masc Dia 8.10.16  '!E70</f>
        <v>PELICANO - CE</v>
      </c>
      <c r="E106" s="133"/>
      <c r="F106" s="77"/>
      <c r="G106" s="77"/>
      <c r="H106" s="78"/>
      <c r="I106" s="79"/>
      <c r="J106" s="63"/>
      <c r="K106" s="80">
        <f t="shared" si="5"/>
        <v>0</v>
      </c>
      <c r="L106" s="165">
        <f t="shared" si="6"/>
        <v>0</v>
      </c>
      <c r="M106" s="166"/>
      <c r="N106" s="166"/>
      <c r="O106" s="81"/>
    </row>
    <row r="107" spans="1:15" s="46" customFormat="1" ht="31.5" customHeight="1" hidden="1" thickBot="1">
      <c r="A107" s="72"/>
      <c r="B107" s="56"/>
      <c r="C107" s="75" t="str">
        <f>'[4]CBClubes Masc Dia 8.10.16  '!D71</f>
        <v>63.Fernando Lucas Lisboa Landin</v>
      </c>
      <c r="D107" s="76" t="str">
        <f>'[4]CBClubes Masc Dia 8.10.16  '!E71</f>
        <v>PELICANO - CE</v>
      </c>
      <c r="E107" s="134"/>
      <c r="F107" s="77"/>
      <c r="G107" s="83"/>
      <c r="H107" s="78"/>
      <c r="I107" s="79"/>
      <c r="J107" s="63"/>
      <c r="K107" s="80">
        <f t="shared" si="5"/>
        <v>0</v>
      </c>
      <c r="L107" s="165">
        <f t="shared" si="6"/>
        <v>0</v>
      </c>
      <c r="M107" s="166"/>
      <c r="N107" s="166"/>
      <c r="O107" s="81"/>
    </row>
    <row r="108" spans="1:15" s="46" customFormat="1" ht="31.5" customHeight="1" hidden="1" thickBot="1">
      <c r="A108" s="72"/>
      <c r="B108" s="56"/>
      <c r="C108" s="82" t="str">
        <f>'[4]CBClubes Masc Dia 8.10.16  '!D72</f>
        <v>64.Francisco Edilson Modesto de Souza</v>
      </c>
      <c r="D108" s="76" t="str">
        <f>'[4]CBClubes Masc Dia 8.10.16  '!E72</f>
        <v>PELICANO - CE</v>
      </c>
      <c r="E108" s="133"/>
      <c r="F108" s="77"/>
      <c r="G108" s="77"/>
      <c r="H108" s="78"/>
      <c r="I108" s="79"/>
      <c r="J108" s="63"/>
      <c r="K108" s="80">
        <f t="shared" si="5"/>
        <v>0</v>
      </c>
      <c r="L108" s="165">
        <f t="shared" si="6"/>
        <v>0</v>
      </c>
      <c r="M108" s="166"/>
      <c r="N108" s="166"/>
      <c r="O108" s="81"/>
    </row>
    <row r="109" spans="1:15" s="46" customFormat="1" ht="31.5" customHeight="1" hidden="1" thickBot="1">
      <c r="A109" s="72"/>
      <c r="B109" s="56"/>
      <c r="C109" s="82" t="str">
        <f>'[4]CBClubes Masc Dia 8.10.16  '!D73</f>
        <v>65.Francisco Wagner de Castro Góis</v>
      </c>
      <c r="D109" s="76" t="str">
        <f>'[4]CBClubes Masc Dia 8.10.16  '!E73</f>
        <v>PELICANO - CE</v>
      </c>
      <c r="E109" s="134"/>
      <c r="F109" s="77"/>
      <c r="G109" s="77"/>
      <c r="H109" s="78"/>
      <c r="I109" s="79"/>
      <c r="J109" s="63"/>
      <c r="K109" s="80">
        <f t="shared" si="5"/>
        <v>0</v>
      </c>
      <c r="L109" s="165">
        <f t="shared" si="6"/>
        <v>0</v>
      </c>
      <c r="M109" s="166"/>
      <c r="N109" s="166"/>
      <c r="O109" s="81"/>
    </row>
    <row r="110" spans="1:15" s="46" customFormat="1" ht="31.5" customHeight="1" hidden="1" thickBot="1">
      <c r="A110" s="72"/>
      <c r="B110" s="56"/>
      <c r="C110" s="82" t="str">
        <f>'[4]CBClubes Masc Dia 8.10.16  '!D74</f>
        <v>66.Fred Wilkson Rebouças da Silva</v>
      </c>
      <c r="D110" s="76" t="str">
        <f>'[4]CBClubes Masc Dia 8.10.16  '!E74</f>
        <v>PELICANO - CE</v>
      </c>
      <c r="E110" s="133"/>
      <c r="F110" s="77"/>
      <c r="G110" s="77"/>
      <c r="H110" s="78"/>
      <c r="I110" s="79"/>
      <c r="J110" s="63"/>
      <c r="K110" s="80">
        <f t="shared" si="5"/>
        <v>0</v>
      </c>
      <c r="L110" s="165">
        <f t="shared" si="6"/>
        <v>0</v>
      </c>
      <c r="M110" s="166"/>
      <c r="N110" s="166"/>
      <c r="O110" s="81"/>
    </row>
    <row r="111" spans="1:15" s="46" customFormat="1" ht="31.5" customHeight="1" hidden="1">
      <c r="A111" s="72"/>
      <c r="B111" s="72"/>
      <c r="C111" s="84" t="str">
        <f>'[4]CBClubes Masc Dia 8.10.16  '!D75</f>
        <v>67.Guido Rabelo Nobre Júnior</v>
      </c>
      <c r="D111" s="85" t="str">
        <f>'[4]CBClubes Masc Dia 8.10.16  '!E75</f>
        <v>PELICANO - CE</v>
      </c>
      <c r="E111" s="135"/>
      <c r="F111" s="77"/>
      <c r="G111" s="77"/>
      <c r="H111" s="78"/>
      <c r="I111" s="79"/>
      <c r="J111" s="63"/>
      <c r="K111" s="86">
        <f t="shared" si="5"/>
        <v>0</v>
      </c>
      <c r="L111" s="165">
        <f t="shared" si="6"/>
        <v>0</v>
      </c>
      <c r="M111" s="166"/>
      <c r="N111" s="166"/>
      <c r="O111" s="81"/>
    </row>
  </sheetData>
  <sheetProtection password="F763" sheet="1" objects="1" scenarios="1" selectLockedCells="1" selectUnlockedCells="1"/>
  <mergeCells count="66">
    <mergeCell ref="A1:L1"/>
    <mergeCell ref="A2:L2"/>
    <mergeCell ref="A3:L3"/>
    <mergeCell ref="A4:J4"/>
    <mergeCell ref="A6:F6"/>
    <mergeCell ref="G6:J6"/>
    <mergeCell ref="A7:A8"/>
    <mergeCell ref="B7:B8"/>
    <mergeCell ref="C7:C8"/>
    <mergeCell ref="D7:D8"/>
    <mergeCell ref="E7:G7"/>
    <mergeCell ref="H7:J7"/>
    <mergeCell ref="K7:K8"/>
    <mergeCell ref="L7:M7"/>
    <mergeCell ref="N9:N11"/>
    <mergeCell ref="O9:Q9"/>
    <mergeCell ref="O10:Q10"/>
    <mergeCell ref="O11:Q11"/>
    <mergeCell ref="N12:N14"/>
    <mergeCell ref="O12:Q12"/>
    <mergeCell ref="O13:Q13"/>
    <mergeCell ref="O14:Q14"/>
    <mergeCell ref="N15:N17"/>
    <mergeCell ref="O15:Q15"/>
    <mergeCell ref="O16:Q16"/>
    <mergeCell ref="O17:Q17"/>
    <mergeCell ref="N18:N20"/>
    <mergeCell ref="O18:Q18"/>
    <mergeCell ref="O19:Q19"/>
    <mergeCell ref="O20:Q20"/>
    <mergeCell ref="N21:N39"/>
    <mergeCell ref="O21:Q21"/>
    <mergeCell ref="O22:Q22"/>
    <mergeCell ref="O39:Q39"/>
    <mergeCell ref="N40:N47"/>
    <mergeCell ref="O40:Q40"/>
    <mergeCell ref="O41:Q41"/>
    <mergeCell ref="O47:Q47"/>
    <mergeCell ref="N48:N87"/>
    <mergeCell ref="O48:Q48"/>
    <mergeCell ref="O49:Q49"/>
    <mergeCell ref="O87:Q87"/>
    <mergeCell ref="L88:N88"/>
    <mergeCell ref="L89:N89"/>
    <mergeCell ref="L90:N90"/>
    <mergeCell ref="L91:N91"/>
    <mergeCell ref="L92:N92"/>
    <mergeCell ref="L93:N93"/>
    <mergeCell ref="L94:N94"/>
    <mergeCell ref="L95:N95"/>
    <mergeCell ref="L96:N96"/>
    <mergeCell ref="L97:N97"/>
    <mergeCell ref="L98:N98"/>
    <mergeCell ref="L99:N99"/>
    <mergeCell ref="L100:N100"/>
    <mergeCell ref="L101:N101"/>
    <mergeCell ref="L102:N102"/>
    <mergeCell ref="L103:N103"/>
    <mergeCell ref="L104:N104"/>
    <mergeCell ref="L105:N105"/>
    <mergeCell ref="L106:N106"/>
    <mergeCell ref="L107:N107"/>
    <mergeCell ref="L108:N108"/>
    <mergeCell ref="L109:N109"/>
    <mergeCell ref="L110:N110"/>
    <mergeCell ref="L111:N111"/>
  </mergeCells>
  <printOptions/>
  <pageMargins left="1.5748031496062993" right="0.2755905511811024" top="0.984251968503937" bottom="0.6299212598425197" header="0.5118110236220472" footer="0.5118110236220472"/>
  <pageSetup horizontalDpi="600" verticalDpi="600" orientation="landscape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1"/>
  <sheetViews>
    <sheetView showGridLines="0" zoomScale="75" zoomScaleNormal="75" zoomScalePageLayoutView="0" workbookViewId="0" topLeftCell="C48">
      <selection activeCell="N5" sqref="N5"/>
    </sheetView>
  </sheetViews>
  <sheetFormatPr defaultColWidth="9.140625" defaultRowHeight="12.75"/>
  <cols>
    <col min="1" max="2" width="12.8515625" style="88" hidden="1" customWidth="1"/>
    <col min="3" max="3" width="60.7109375" style="89" customWidth="1"/>
    <col min="4" max="4" width="35.7109375" style="90" customWidth="1"/>
    <col min="5" max="5" width="10.7109375" style="91" customWidth="1"/>
    <col min="6" max="6" width="10.7109375" style="87" customWidth="1"/>
    <col min="7" max="7" width="14.7109375" style="87" customWidth="1"/>
    <col min="8" max="8" width="10.7109375" style="91" customWidth="1"/>
    <col min="9" max="9" width="10.7109375" style="87" customWidth="1"/>
    <col min="10" max="10" width="14.7109375" style="87" customWidth="1"/>
    <col min="11" max="11" width="24.7109375" style="87" hidden="1" customWidth="1"/>
    <col min="12" max="14" width="15.7109375" style="87" customWidth="1"/>
    <col min="15" max="16384" width="8.8515625" style="87" customWidth="1"/>
  </cols>
  <sheetData>
    <row r="1" spans="1:12" s="46" customFormat="1" ht="39" customHeight="1">
      <c r="A1" s="186" t="s">
        <v>13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s="46" customFormat="1" ht="23.25">
      <c r="A2" s="187" t="s">
        <v>11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2" s="46" customFormat="1" ht="23.2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s="46" customFormat="1" ht="23.25">
      <c r="A4" s="187" t="s">
        <v>14</v>
      </c>
      <c r="B4" s="187"/>
      <c r="C4" s="187"/>
      <c r="D4" s="187"/>
      <c r="E4" s="187"/>
      <c r="F4" s="187"/>
      <c r="G4" s="187"/>
      <c r="H4" s="187"/>
      <c r="I4" s="187"/>
      <c r="J4" s="187"/>
      <c r="K4" s="47"/>
      <c r="L4" s="47"/>
    </row>
    <row r="5" spans="1:14" s="46" customFormat="1" ht="23.25">
      <c r="A5" s="48"/>
      <c r="B5" s="48"/>
      <c r="C5" s="47"/>
      <c r="D5" s="47"/>
      <c r="E5" s="47"/>
      <c r="F5" s="47"/>
      <c r="G5" s="47"/>
      <c r="H5" s="47"/>
      <c r="I5" s="47"/>
      <c r="J5" s="49">
        <v>42</v>
      </c>
      <c r="K5" s="47"/>
      <c r="L5" s="47"/>
      <c r="M5" s="47"/>
      <c r="N5" s="47"/>
    </row>
    <row r="6" spans="1:11" s="46" customFormat="1" ht="33" customHeight="1" thickBot="1">
      <c r="A6" s="188" t="s">
        <v>24</v>
      </c>
      <c r="B6" s="188"/>
      <c r="C6" s="188"/>
      <c r="D6" s="188"/>
      <c r="E6" s="189"/>
      <c r="F6" s="189"/>
      <c r="G6" s="190" t="s">
        <v>9</v>
      </c>
      <c r="H6" s="191"/>
      <c r="I6" s="191"/>
      <c r="J6" s="191"/>
      <c r="K6" s="50"/>
    </row>
    <row r="7" spans="1:14" s="46" customFormat="1" ht="18" customHeight="1">
      <c r="A7" s="176" t="s">
        <v>5</v>
      </c>
      <c r="B7" s="178" t="s">
        <v>10</v>
      </c>
      <c r="C7" s="180" t="s">
        <v>8</v>
      </c>
      <c r="D7" s="182" t="s">
        <v>3</v>
      </c>
      <c r="E7" s="183" t="s">
        <v>18</v>
      </c>
      <c r="F7" s="184"/>
      <c r="G7" s="185"/>
      <c r="H7" s="183" t="s">
        <v>19</v>
      </c>
      <c r="I7" s="184"/>
      <c r="J7" s="185"/>
      <c r="K7" s="171"/>
      <c r="L7" s="173" t="s">
        <v>20</v>
      </c>
      <c r="M7" s="173"/>
      <c r="N7" s="52"/>
    </row>
    <row r="8" spans="1:14" s="46" customFormat="1" ht="18.75" customHeight="1" thickBot="1">
      <c r="A8" s="177"/>
      <c r="B8" s="179"/>
      <c r="C8" s="181"/>
      <c r="D8" s="179"/>
      <c r="E8" s="53" t="s">
        <v>21</v>
      </c>
      <c r="F8" s="54" t="s">
        <v>22</v>
      </c>
      <c r="G8" s="55" t="s">
        <v>4</v>
      </c>
      <c r="H8" s="53" t="s">
        <v>21</v>
      </c>
      <c r="I8" s="54" t="s">
        <v>22</v>
      </c>
      <c r="J8" s="55" t="s">
        <v>4</v>
      </c>
      <c r="K8" s="172"/>
      <c r="L8" s="51" t="s">
        <v>4</v>
      </c>
      <c r="M8" s="51" t="s">
        <v>23</v>
      </c>
      <c r="N8" s="52"/>
    </row>
    <row r="9" spans="1:17" s="46" customFormat="1" ht="31.5" customHeight="1" thickBot="1">
      <c r="A9" s="56"/>
      <c r="B9" s="57"/>
      <c r="C9" s="69" t="str">
        <f>'[4]CBClubes Masc Dia 8.10.16  '!D43</f>
        <v>35.Luiz Petronio Soares da Silva</v>
      </c>
      <c r="D9" s="101" t="str">
        <f>'[4]CBClubes Masc Dia 8.10.16  '!E43</f>
        <v>CLUPERE - PE</v>
      </c>
      <c r="E9" s="127">
        <f>'CBClubes Masc Dia 8.10.16  '!I43</f>
        <v>4463</v>
      </c>
      <c r="F9" s="59">
        <f>'CBClubes Masc Dia 8.10.16  '!J43</f>
        <v>1</v>
      </c>
      <c r="G9" s="60">
        <f>'CBClubes Masc Dia 8.10.16  '!K43</f>
        <v>79.316</v>
      </c>
      <c r="H9" s="61">
        <f>'CBClubes Masc Dia 9.10.16  '!I43</f>
        <v>1464</v>
      </c>
      <c r="I9" s="62">
        <f>'CBClubes Masc Dia 9.10.16  '!J43</f>
        <v>2</v>
      </c>
      <c r="J9" s="63">
        <f>'CBClubes Masc Dia 9.10.16  '!K43</f>
        <v>78.3081</v>
      </c>
      <c r="K9" s="64"/>
      <c r="L9" s="65">
        <f aca="true" t="shared" si="0" ref="L9:L40">SUM(G9+J9)</f>
        <v>157.6241</v>
      </c>
      <c r="M9" s="66">
        <f aca="true" t="shared" si="1" ref="M9:M40">IF(L9=0,0,RANK(L9,$L$9:$L$87,0))</f>
        <v>1</v>
      </c>
      <c r="N9" s="167"/>
      <c r="O9" s="174"/>
      <c r="P9" s="175"/>
      <c r="Q9" s="175"/>
    </row>
    <row r="10" spans="1:17" s="46" customFormat="1" ht="31.5" customHeight="1" thickBot="1">
      <c r="A10" s="56"/>
      <c r="B10" s="57"/>
      <c r="C10" s="69" t="str">
        <f>'[4]CBClubes Masc Dia 8.10.16  '!D40</f>
        <v>32.José Augusto Ferreira Campos</v>
      </c>
      <c r="D10" s="93" t="str">
        <f>'[4]CBClubes Masc Dia 8.10.16  '!E40</f>
        <v>CLUPERE - PE</v>
      </c>
      <c r="E10" s="127">
        <f>'CBClubes Masc Dia 8.10.16  '!I40</f>
        <v>1400</v>
      </c>
      <c r="F10" s="59">
        <f>'CBClubes Masc Dia 8.10.16  '!J40</f>
        <v>6</v>
      </c>
      <c r="G10" s="60">
        <f>'CBClubes Masc Dia 8.10.16  '!K40</f>
        <v>74.2775</v>
      </c>
      <c r="H10" s="61">
        <f>'CBClubes Masc Dia 9.10.16  '!I40</f>
        <v>1663</v>
      </c>
      <c r="I10" s="62">
        <f>'CBClubes Masc Dia 9.10.16  '!J40</f>
        <v>1</v>
      </c>
      <c r="J10" s="63">
        <f>'CBClubes Masc Dia 9.10.16  '!K40</f>
        <v>79.316</v>
      </c>
      <c r="K10" s="64"/>
      <c r="L10" s="65">
        <f t="shared" si="0"/>
        <v>153.5935</v>
      </c>
      <c r="M10" s="66">
        <f t="shared" si="1"/>
        <v>2</v>
      </c>
      <c r="N10" s="167"/>
      <c r="O10" s="168">
        <f aca="true" t="shared" si="2" ref="O10:O22">SUM(H10+E10/100+F10/10000+G10/100000000)</f>
        <v>1677.000600742775</v>
      </c>
      <c r="P10" s="169"/>
      <c r="Q10" s="169"/>
    </row>
    <row r="11" spans="1:17" s="46" customFormat="1" ht="31.5" customHeight="1" thickBot="1">
      <c r="A11" s="56"/>
      <c r="B11" s="57"/>
      <c r="C11" s="68" t="str">
        <f>'[4]CBClubes Masc Dia 8.10.16  '!D83</f>
        <v>75.Bruno  de Souza Lopes</v>
      </c>
      <c r="D11" s="93" t="str">
        <f>'[4]CBClubes Masc Dia 8.10.16  '!E83</f>
        <v>TAINHA - AL</v>
      </c>
      <c r="E11" s="127">
        <f>'CBClubes Masc Dia 8.10.16  '!I83</f>
        <v>1754</v>
      </c>
      <c r="F11" s="59">
        <f>'CBClubes Masc Dia 8.10.16  '!J83</f>
        <v>4</v>
      </c>
      <c r="G11" s="60">
        <f>'CBClubes Masc Dia 8.10.16  '!K83</f>
        <v>76.2926</v>
      </c>
      <c r="H11" s="61">
        <f>'CBClubes Masc Dia 9.10.16  '!I83</f>
        <v>1394</v>
      </c>
      <c r="I11" s="128">
        <f>'CBClubes Masc Dia 9.10.16  '!J83</f>
        <v>3</v>
      </c>
      <c r="J11" s="63">
        <f>'CBClubes Masc Dia 9.10.16  '!K83</f>
        <v>77.3003</v>
      </c>
      <c r="K11" s="64"/>
      <c r="L11" s="65">
        <f t="shared" si="0"/>
        <v>153.5929</v>
      </c>
      <c r="M11" s="66">
        <f t="shared" si="1"/>
        <v>3</v>
      </c>
      <c r="N11" s="167"/>
      <c r="O11" s="168">
        <f t="shared" si="2"/>
        <v>1411.5404007629259</v>
      </c>
      <c r="P11" s="169"/>
      <c r="Q11" s="169"/>
    </row>
    <row r="12" spans="1:17" s="46" customFormat="1" ht="31.5" customHeight="1" thickBot="1">
      <c r="A12" s="56"/>
      <c r="B12" s="57"/>
      <c r="C12" s="69" t="str">
        <f>'[4]CBClubes Masc Dia 8.10.16  '!D79</f>
        <v>71.Márcio André Cavalcante Moreira</v>
      </c>
      <c r="D12" s="93" t="str">
        <f>'[4]CBClubes Masc Dia 8.10.16  '!E79</f>
        <v>PELICANO - CE</v>
      </c>
      <c r="E12" s="127">
        <f>'CBClubes Masc Dia 8.10.16  '!I79</f>
        <v>1668</v>
      </c>
      <c r="F12" s="59">
        <f>'CBClubes Masc Dia 8.10.16  '!J79</f>
        <v>5</v>
      </c>
      <c r="G12" s="60">
        <f>'CBClubes Masc Dia 8.10.16  '!K79</f>
        <v>75.285</v>
      </c>
      <c r="H12" s="61">
        <f>'CBClubes Masc Dia 9.10.16  '!I79</f>
        <v>1125</v>
      </c>
      <c r="I12" s="128">
        <f>'CBClubes Masc Dia 9.10.16  '!J79</f>
        <v>4</v>
      </c>
      <c r="J12" s="63">
        <f>'CBClubes Masc Dia 9.10.16  '!K79</f>
        <v>76.2926</v>
      </c>
      <c r="K12" s="64"/>
      <c r="L12" s="65">
        <f t="shared" si="0"/>
        <v>151.5776</v>
      </c>
      <c r="M12" s="66">
        <f t="shared" si="1"/>
        <v>4</v>
      </c>
      <c r="N12" s="167"/>
      <c r="O12" s="168">
        <f t="shared" si="2"/>
        <v>1141.68050075285</v>
      </c>
      <c r="P12" s="169"/>
      <c r="Q12" s="169"/>
    </row>
    <row r="13" spans="1:17" s="46" customFormat="1" ht="31.5" customHeight="1" thickBot="1">
      <c r="A13" s="56"/>
      <c r="B13" s="57"/>
      <c r="C13" s="69" t="str">
        <f>'[4]CBClubes Masc Dia 8.10.16  '!D55</f>
        <v>47.Thiago Carvalho Santos</v>
      </c>
      <c r="D13" s="93" t="str">
        <f>'[4]CBClubes Masc Dia 8.10.16  '!E55</f>
        <v>CLUPESIL - BA</v>
      </c>
      <c r="E13" s="127">
        <f>'CBClubes Masc Dia 8.10.16  '!I55</f>
        <v>1823</v>
      </c>
      <c r="F13" s="59">
        <f>'CBClubes Masc Dia 8.10.16  '!J55</f>
        <v>3</v>
      </c>
      <c r="G13" s="60">
        <f>'CBClubes Masc Dia 8.10.16  '!K55</f>
        <v>77.3003</v>
      </c>
      <c r="H13" s="61">
        <f>'CBClubes Masc Dia 9.10.16  '!I55</f>
        <v>825</v>
      </c>
      <c r="I13" s="128">
        <f>'CBClubes Masc Dia 9.10.16  '!J55</f>
        <v>9</v>
      </c>
      <c r="J13" s="63">
        <f>'CBClubes Masc Dia 9.10.16  '!K55</f>
        <v>71.2556</v>
      </c>
      <c r="K13" s="64"/>
      <c r="L13" s="65">
        <f t="shared" si="0"/>
        <v>148.5559</v>
      </c>
      <c r="M13" s="66">
        <f t="shared" si="1"/>
        <v>5</v>
      </c>
      <c r="N13" s="167"/>
      <c r="O13" s="168">
        <f t="shared" si="2"/>
        <v>843.230300773003</v>
      </c>
      <c r="P13" s="169"/>
      <c r="Q13" s="169"/>
    </row>
    <row r="14" spans="1:17" s="46" customFormat="1" ht="31.5" customHeight="1" thickBot="1">
      <c r="A14" s="56"/>
      <c r="B14" s="57"/>
      <c r="C14" s="67" t="str">
        <f>'[4]CBClubes Masc Dia 8.10.16  '!D35</f>
        <v>27.Carlos Eduardo de Oliveira Fragoso</v>
      </c>
      <c r="D14" s="93" t="str">
        <f>'[4]CBClubes Masc Dia 8.10.16  '!E35</f>
        <v>CLUPERE - PE</v>
      </c>
      <c r="E14" s="127">
        <f>'CBClubes Masc Dia 8.10.16  '!I35</f>
        <v>1979</v>
      </c>
      <c r="F14" s="59">
        <f>'CBClubes Masc Dia 8.10.16  '!J35</f>
        <v>2</v>
      </c>
      <c r="G14" s="60">
        <f>'CBClubes Masc Dia 8.10.16  '!K35</f>
        <v>78.3081</v>
      </c>
      <c r="H14" s="61">
        <f>'CBClubes Masc Dia 9.10.16  '!I35</f>
        <v>722</v>
      </c>
      <c r="I14" s="62">
        <f>'CBClubes Masc Dia 9.10.16  '!J35</f>
        <v>13</v>
      </c>
      <c r="J14" s="63">
        <f>'CBClubes Masc Dia 9.10.16  '!K35</f>
        <v>67.2278</v>
      </c>
      <c r="K14" s="64"/>
      <c r="L14" s="65">
        <f t="shared" si="0"/>
        <v>145.5359</v>
      </c>
      <c r="M14" s="66">
        <f t="shared" si="1"/>
        <v>6</v>
      </c>
      <c r="N14" s="167"/>
      <c r="O14" s="168">
        <f t="shared" si="2"/>
        <v>741.7902007830809</v>
      </c>
      <c r="P14" s="169"/>
      <c r="Q14" s="169"/>
    </row>
    <row r="15" spans="1:17" s="46" customFormat="1" ht="31.5" customHeight="1" thickBot="1">
      <c r="A15" s="56"/>
      <c r="B15" s="57"/>
      <c r="C15" s="68" t="str">
        <f>'[4]CBClubes Masc Dia 8.10.16  '!D66</f>
        <v>58.Eduardo Demes da Cruz</v>
      </c>
      <c r="D15" s="93" t="str">
        <f>'[4]CBClubes Masc Dia 8.10.16  '!E66</f>
        <v>PELICANO - CE</v>
      </c>
      <c r="E15" s="127">
        <f>'CBClubes Masc Dia 8.10.16  '!I66</f>
        <v>960</v>
      </c>
      <c r="F15" s="59">
        <f>'CBClubes Masc Dia 8.10.16  '!J66</f>
        <v>12</v>
      </c>
      <c r="G15" s="60">
        <f>'CBClubes Masc Dia 8.10.16  '!K66</f>
        <v>68.2346</v>
      </c>
      <c r="H15" s="61">
        <f>'CBClubes Masc Dia 9.10.16  '!I66</f>
        <v>879</v>
      </c>
      <c r="I15" s="128">
        <f>'CBClubes Masc Dia 9.10.16  '!J66</f>
        <v>8</v>
      </c>
      <c r="J15" s="63">
        <f>'CBClubes Masc Dia 9.10.16  '!K66</f>
        <v>72.2628</v>
      </c>
      <c r="K15" s="64"/>
      <c r="L15" s="65">
        <f t="shared" si="0"/>
        <v>140.4974</v>
      </c>
      <c r="M15" s="66">
        <f t="shared" si="1"/>
        <v>7</v>
      </c>
      <c r="N15" s="167"/>
      <c r="O15" s="170" t="s">
        <v>28</v>
      </c>
      <c r="P15" s="169"/>
      <c r="Q15" s="169"/>
    </row>
    <row r="16" spans="1:17" s="46" customFormat="1" ht="31.5" customHeight="1" thickBot="1">
      <c r="A16" s="56"/>
      <c r="B16" s="57"/>
      <c r="C16" s="67" t="str">
        <f>'[4]CBClubes Masc Dia 8.10.16  '!D16</f>
        <v>8.Kleberson Farias de Lima</v>
      </c>
      <c r="D16" s="93" t="str">
        <f>'[4]CBClubes Masc Dia 8.10.16  '!E16</f>
        <v>ADAP - PE</v>
      </c>
      <c r="E16" s="127">
        <f>'CBClubes Masc Dia 8.10.16  '!I16</f>
        <v>822</v>
      </c>
      <c r="F16" s="59">
        <f>'CBClubes Masc Dia 8.10.16  '!J16</f>
        <v>17</v>
      </c>
      <c r="G16" s="60">
        <f>'CBClubes Masc Dia 8.10.16  '!K16</f>
        <v>63.2016</v>
      </c>
      <c r="H16" s="61">
        <f>'CBClubes Masc Dia 9.10.16  '!I16</f>
        <v>643</v>
      </c>
      <c r="I16" s="62">
        <f>'CBClubes Masc Dia 9.10.16  '!J16</f>
        <v>15</v>
      </c>
      <c r="J16" s="63">
        <f>'CBClubes Masc Dia 9.10.16  '!K16</f>
        <v>65.2145</v>
      </c>
      <c r="K16" s="64"/>
      <c r="L16" s="65">
        <f t="shared" si="0"/>
        <v>128.4161</v>
      </c>
      <c r="M16" s="66">
        <f t="shared" si="1"/>
        <v>8</v>
      </c>
      <c r="N16" s="167"/>
      <c r="O16" s="168">
        <f t="shared" si="2"/>
        <v>651.2217006320161</v>
      </c>
      <c r="P16" s="169"/>
      <c r="Q16" s="169"/>
    </row>
    <row r="17" spans="1:17" s="46" customFormat="1" ht="31.5" customHeight="1" thickBot="1">
      <c r="A17" s="56"/>
      <c r="B17" s="57"/>
      <c r="C17" s="130" t="str">
        <f>'[4]CBClubes Masc Dia 8.10.16  '!D12</f>
        <v>4.Diego Albuquerque Leite Neves</v>
      </c>
      <c r="D17" s="93" t="str">
        <f>'[4]CBClubes Masc Dia 8.10.16  '!E12</f>
        <v>ADAP - PE</v>
      </c>
      <c r="E17" s="127">
        <f>'CBClubes Masc Dia 8.10.16  '!I12</f>
        <v>1225</v>
      </c>
      <c r="F17" s="59">
        <f>'CBClubes Masc Dia 8.10.16  '!J12</f>
        <v>8</v>
      </c>
      <c r="G17" s="60">
        <f>'CBClubes Masc Dia 8.10.16  '!K12</f>
        <v>72.2628</v>
      </c>
      <c r="H17" s="61">
        <f>'CBClubes Masc Dia 9.10.16  '!I12</f>
        <v>426</v>
      </c>
      <c r="I17" s="62">
        <f>'CBClubes Masc Dia 9.10.16  '!J12</f>
        <v>25</v>
      </c>
      <c r="J17" s="63">
        <f>'CBClubes Masc Dia 9.10.16  '!K12</f>
        <v>55.154</v>
      </c>
      <c r="K17" s="64"/>
      <c r="L17" s="65">
        <f t="shared" si="0"/>
        <v>127.4168</v>
      </c>
      <c r="M17" s="66">
        <f t="shared" si="1"/>
        <v>9</v>
      </c>
      <c r="N17" s="167"/>
      <c r="O17" s="168">
        <f t="shared" si="2"/>
        <v>438.250800722628</v>
      </c>
      <c r="P17" s="169"/>
      <c r="Q17" s="169"/>
    </row>
    <row r="18" spans="1:17" s="46" customFormat="1" ht="31.5" customHeight="1" thickBot="1">
      <c r="A18" s="56"/>
      <c r="B18" s="57"/>
      <c r="C18" s="69" t="str">
        <f>'[4]CBClubes Masc Dia 8.10.16  '!D73</f>
        <v>65.Francisco Wagner de Castro Góis</v>
      </c>
      <c r="D18" s="93" t="str">
        <f>'[4]CBClubes Masc Dia 8.10.16  '!E73</f>
        <v>PELICANO - CE</v>
      </c>
      <c r="E18" s="127">
        <f>'CBClubes Masc Dia 8.10.16  '!I73</f>
        <v>723</v>
      </c>
      <c r="F18" s="59">
        <f>'CBClubes Masc Dia 8.10.16  '!J73</f>
        <v>22</v>
      </c>
      <c r="G18" s="60">
        <f>'CBClubes Masc Dia 8.10.16  '!K73</f>
        <v>58.1711</v>
      </c>
      <c r="H18" s="61">
        <f>'CBClubes Masc Dia 9.10.16  '!I73</f>
        <v>741</v>
      </c>
      <c r="I18" s="128">
        <f>'CBClubes Masc Dia 9.10.16  '!J73</f>
        <v>12</v>
      </c>
      <c r="J18" s="63">
        <f>'CBClubes Masc Dia 9.10.16  '!K73</f>
        <v>68.2346</v>
      </c>
      <c r="K18" s="64"/>
      <c r="L18" s="65">
        <f t="shared" si="0"/>
        <v>126.4057</v>
      </c>
      <c r="M18" s="66">
        <f t="shared" si="1"/>
        <v>10</v>
      </c>
      <c r="N18" s="167"/>
      <c r="O18" s="168">
        <f t="shared" si="2"/>
        <v>748.232200581711</v>
      </c>
      <c r="P18" s="169"/>
      <c r="Q18" s="169"/>
    </row>
    <row r="19" spans="1:17" s="46" customFormat="1" ht="31.5" customHeight="1" thickBot="1">
      <c r="A19" s="56"/>
      <c r="B19" s="57"/>
      <c r="C19" s="69" t="str">
        <f>'[4]CBClubes Masc Dia 8.10.16  '!D21</f>
        <v>13.Thiago de Souza Paulino</v>
      </c>
      <c r="D19" s="93" t="str">
        <f>'[4]CBClubes Masc Dia 8.10.16  '!E21</f>
        <v>ADAP - PE</v>
      </c>
      <c r="E19" s="127">
        <f>'CBClubes Masc Dia 8.10.16  '!I21</f>
        <v>844</v>
      </c>
      <c r="F19" s="59">
        <f>'CBClubes Masc Dia 8.10.16  '!J21</f>
        <v>16</v>
      </c>
      <c r="G19" s="60">
        <f>'CBClubes Masc Dia 8.10.16  '!K21</f>
        <v>64.208</v>
      </c>
      <c r="H19" s="61">
        <f>'CBClubes Masc Dia 9.10.16  '!I21</f>
        <v>314</v>
      </c>
      <c r="I19" s="62">
        <f>'CBClubes Masc Dia 9.10.16  '!J21</f>
        <v>29</v>
      </c>
      <c r="J19" s="63">
        <f>'CBClubes Masc Dia 9.10.16  '!K21</f>
        <v>51.1326</v>
      </c>
      <c r="K19" s="64"/>
      <c r="L19" s="65">
        <f t="shared" si="0"/>
        <v>115.3406</v>
      </c>
      <c r="M19" s="66">
        <f t="shared" si="1"/>
        <v>11</v>
      </c>
      <c r="N19" s="167"/>
      <c r="O19" s="168">
        <f t="shared" si="2"/>
        <v>322.44160064208</v>
      </c>
      <c r="P19" s="169"/>
      <c r="Q19" s="169"/>
    </row>
    <row r="20" spans="1:17" s="46" customFormat="1" ht="31.5" customHeight="1" thickBot="1">
      <c r="A20" s="56"/>
      <c r="B20" s="57"/>
      <c r="C20" s="69" t="str">
        <f>'[4]CBClubes Masc Dia 8.10.16  '!D78</f>
        <v>70.José Vander Costa dos Santos</v>
      </c>
      <c r="D20" s="93" t="str">
        <f>'[4]CBClubes Masc Dia 8.10.16  '!E78</f>
        <v>PELICANO - CE</v>
      </c>
      <c r="E20" s="127">
        <f>'CBClubes Masc Dia 8.10.16  '!I78</f>
        <v>771</v>
      </c>
      <c r="F20" s="59">
        <f>'CBClubes Masc Dia 8.10.16  '!J78</f>
        <v>19</v>
      </c>
      <c r="G20" s="60">
        <f>'CBClubes Masc Dia 8.10.16  '!K78</f>
        <v>61.1891</v>
      </c>
      <c r="H20" s="61">
        <f>'CBClubes Masc Dia 9.10.16  '!I78</f>
        <v>333</v>
      </c>
      <c r="I20" s="128">
        <f>'CBClubes Masc Dia 9.10.16  '!J78</f>
        <v>26</v>
      </c>
      <c r="J20" s="63">
        <f>'CBClubes Masc Dia 9.10.16  '!K78</f>
        <v>54.1485</v>
      </c>
      <c r="K20" s="64"/>
      <c r="L20" s="65">
        <f t="shared" si="0"/>
        <v>115.33760000000001</v>
      </c>
      <c r="M20" s="66">
        <f t="shared" si="1"/>
        <v>12</v>
      </c>
      <c r="N20" s="167"/>
      <c r="O20" s="168">
        <f t="shared" si="2"/>
        <v>340.71190061189094</v>
      </c>
      <c r="P20" s="169"/>
      <c r="Q20" s="169"/>
    </row>
    <row r="21" spans="1:17" s="46" customFormat="1" ht="31.5" customHeight="1" thickBot="1">
      <c r="A21" s="56"/>
      <c r="B21" s="57"/>
      <c r="C21" s="68" t="str">
        <f>'[4]CBClubes Masc Dia 8.10.16  '!D64</f>
        <v>56.Arthur Albuquerque de Souza</v>
      </c>
      <c r="D21" s="93" t="str">
        <f>'[4]CBClubes Masc Dia 8.10.16  '!E64</f>
        <v>PELICANO - CE</v>
      </c>
      <c r="E21" s="127">
        <f>'CBClubes Masc Dia 8.10.16  '!I64</f>
        <v>812</v>
      </c>
      <c r="F21" s="59">
        <f>'CBClubes Masc Dia 8.10.16  '!J64</f>
        <v>18</v>
      </c>
      <c r="G21" s="60">
        <f>'CBClubes Masc Dia 8.10.16  '!K64</f>
        <v>62.1953</v>
      </c>
      <c r="H21" s="61">
        <f>'CBClubes Masc Dia 9.10.16  '!I64</f>
        <v>280</v>
      </c>
      <c r="I21" s="128">
        <f>'CBClubes Masc Dia 9.10.16  '!J64</f>
        <v>32</v>
      </c>
      <c r="J21" s="63">
        <f>'CBClubes Masc Dia 9.10.16  '!K64</f>
        <v>48.1176</v>
      </c>
      <c r="K21" s="64"/>
      <c r="L21" s="65">
        <f t="shared" si="0"/>
        <v>110.31290000000001</v>
      </c>
      <c r="M21" s="66">
        <f t="shared" si="1"/>
        <v>13</v>
      </c>
      <c r="N21" s="167"/>
      <c r="O21" s="168">
        <f t="shared" si="2"/>
        <v>288.121800621953</v>
      </c>
      <c r="P21" s="169"/>
      <c r="Q21" s="169"/>
    </row>
    <row r="22" spans="1:17" s="46" customFormat="1" ht="31.5" customHeight="1" thickBot="1">
      <c r="A22" s="56"/>
      <c r="B22" s="57"/>
      <c r="C22" s="71" t="str">
        <f>'[4]CBClubes Masc Dia 8.10.16  '!D33</f>
        <v>25.Aluisio Antonio Oliveira de Luna</v>
      </c>
      <c r="D22" s="93" t="str">
        <f>'[4]CBClubes Masc Dia 8.10.16  '!E33</f>
        <v>CLUPERE - PE</v>
      </c>
      <c r="E22" s="127">
        <f>'CBClubes Masc Dia 8.10.16  '!I33</f>
        <v>602</v>
      </c>
      <c r="F22" s="59">
        <f>'CBClubes Masc Dia 8.10.16  '!J33</f>
        <v>30</v>
      </c>
      <c r="G22" s="60">
        <f>'CBClubes Masc Dia 8.10.16  '!K33</f>
        <v>50.1275</v>
      </c>
      <c r="H22" s="61">
        <f>'CBClubes Masc Dia 9.10.16  '!I33</f>
        <v>527</v>
      </c>
      <c r="I22" s="62">
        <f>'CBClubes Masc Dia 9.10.16  '!J33</f>
        <v>20</v>
      </c>
      <c r="J22" s="63">
        <f>'CBClubes Masc Dia 9.10.16  '!K33</f>
        <v>60.183</v>
      </c>
      <c r="K22" s="64"/>
      <c r="L22" s="65">
        <f t="shared" si="0"/>
        <v>110.31049999999999</v>
      </c>
      <c r="M22" s="66">
        <f t="shared" si="1"/>
        <v>14</v>
      </c>
      <c r="N22" s="167"/>
      <c r="O22" s="168">
        <f t="shared" si="2"/>
        <v>533.0230005012751</v>
      </c>
      <c r="P22" s="169"/>
      <c r="Q22" s="169"/>
    </row>
    <row r="23" spans="1:17" s="46" customFormat="1" ht="31.5" customHeight="1" thickBot="1">
      <c r="A23" s="56"/>
      <c r="B23" s="57"/>
      <c r="C23" s="68" t="str">
        <f>'[4]CBClubes Masc Dia 8.10.16  '!D69</f>
        <v>61.Fabio Tadashi Tadokoro</v>
      </c>
      <c r="D23" s="93" t="str">
        <f>'[4]CBClubes Masc Dia 8.10.16  '!E69</f>
        <v>PELICANO - CE</v>
      </c>
      <c r="E23" s="127">
        <f>'CBClubes Masc Dia 8.10.16  '!I69</f>
        <v>910</v>
      </c>
      <c r="F23" s="59">
        <f>'CBClubes Masc Dia 8.10.16  '!J69</f>
        <v>14</v>
      </c>
      <c r="G23" s="60">
        <f>'CBClubes Masc Dia 8.10.16  '!K69</f>
        <v>66.2211</v>
      </c>
      <c r="H23" s="61">
        <f>'CBClubes Masc Dia 9.10.16  '!I69</f>
        <v>194</v>
      </c>
      <c r="I23" s="128">
        <f>'CBClubes Masc Dia 9.10.16  '!J69</f>
        <v>38</v>
      </c>
      <c r="J23" s="63">
        <f>'CBClubes Masc Dia 9.10.16  '!K69</f>
        <v>42.0903</v>
      </c>
      <c r="K23" s="64"/>
      <c r="L23" s="65">
        <f t="shared" si="0"/>
        <v>108.3114</v>
      </c>
      <c r="M23" s="66">
        <f t="shared" si="1"/>
        <v>15</v>
      </c>
      <c r="N23" s="167"/>
      <c r="O23" s="98"/>
      <c r="P23" s="99"/>
      <c r="Q23" s="99"/>
    </row>
    <row r="24" spans="1:17" s="46" customFormat="1" ht="31.5" customHeight="1" thickBot="1">
      <c r="A24" s="56"/>
      <c r="B24" s="57"/>
      <c r="C24" s="68" t="str">
        <f>'[4]CBClubes Masc Dia 8.10.16  '!D51</f>
        <v>43,Danilo Menezes Docio</v>
      </c>
      <c r="D24" s="93" t="str">
        <f>'[4]CBClubes Masc Dia 8.10.16  '!E51</f>
        <v>CLUPESIL - BA</v>
      </c>
      <c r="E24" s="127">
        <f>'CBClubes Masc Dia 8.10.16  '!I51</f>
        <v>553</v>
      </c>
      <c r="F24" s="59">
        <f>'CBClubes Masc Dia 8.10.16  '!J51</f>
        <v>35</v>
      </c>
      <c r="G24" s="60">
        <f>'CBClubes Masc Dia 8.10.16  '!K51</f>
        <v>45.1035</v>
      </c>
      <c r="H24" s="61">
        <f>'CBClubes Masc Dia 9.10.16  '!I51</f>
        <v>552</v>
      </c>
      <c r="I24" s="128">
        <f>'CBClubes Masc Dia 9.10.16  '!J51</f>
        <v>17</v>
      </c>
      <c r="J24" s="63">
        <f>'CBClubes Masc Dia 9.10.16  '!K51</f>
        <v>63.2016</v>
      </c>
      <c r="K24" s="64"/>
      <c r="L24" s="65">
        <f t="shared" si="0"/>
        <v>108.3051</v>
      </c>
      <c r="M24" s="66">
        <f t="shared" si="1"/>
        <v>16</v>
      </c>
      <c r="N24" s="167"/>
      <c r="O24" s="98"/>
      <c r="P24" s="99"/>
      <c r="Q24" s="99"/>
    </row>
    <row r="25" spans="1:17" s="46" customFormat="1" ht="31.5" customHeight="1" thickBot="1">
      <c r="A25" s="56"/>
      <c r="B25" s="57"/>
      <c r="C25" s="68" t="str">
        <f>'[4]CBClubes Masc Dia 8.10.16  '!D45</f>
        <v>37.Norman de Moraes Dantas</v>
      </c>
      <c r="D25" s="93" t="str">
        <f>'[4]CBClubes Masc Dia 8.10.16  '!E45</f>
        <v>CLUPERE - PE</v>
      </c>
      <c r="E25" s="127">
        <f>'CBClubes Masc Dia 8.10.16  '!I45</f>
        <v>754</v>
      </c>
      <c r="F25" s="59">
        <f>'CBClubes Masc Dia 8.10.16  '!J45</f>
        <v>21</v>
      </c>
      <c r="G25" s="60">
        <f>'CBClubes Masc Dia 8.10.16  '!K45</f>
        <v>59.177</v>
      </c>
      <c r="H25" s="61">
        <f>'CBClubes Masc Dia 9.10.16  '!I45</f>
        <v>268</v>
      </c>
      <c r="I25" s="62">
        <f>'CBClubes Masc Dia 9.10.16  '!J45</f>
        <v>33</v>
      </c>
      <c r="J25" s="63">
        <f>'CBClubes Masc Dia 9.10.16  '!K45</f>
        <v>47.1128</v>
      </c>
      <c r="K25" s="64"/>
      <c r="L25" s="65">
        <f t="shared" si="0"/>
        <v>106.2898</v>
      </c>
      <c r="M25" s="66">
        <f t="shared" si="1"/>
        <v>17</v>
      </c>
      <c r="N25" s="167"/>
      <c r="O25" s="98"/>
      <c r="P25" s="99"/>
      <c r="Q25" s="99"/>
    </row>
    <row r="26" spans="1:17" s="46" customFormat="1" ht="31.5" customHeight="1" thickBot="1">
      <c r="A26" s="56"/>
      <c r="B26" s="57"/>
      <c r="C26" s="71" t="str">
        <f>'[4]CBClubes Masc Dia 8.10.16  '!D24</f>
        <v>16.Mateus Zenaide Henriques</v>
      </c>
      <c r="D26" s="93" t="str">
        <f>'[4]CBClubes Masc Dia 8.10.16  '!E24</f>
        <v>APAP - PB</v>
      </c>
      <c r="E26" s="127">
        <f>'CBClubes Masc Dia 8.10.16  '!I24</f>
        <v>318</v>
      </c>
      <c r="F26" s="59">
        <f>'CBClubes Masc Dia 8.10.16  '!J24</f>
        <v>50</v>
      </c>
      <c r="G26" s="60">
        <f>'CBClubes Masc Dia 8.10.16  '!K24</f>
        <v>30.0465</v>
      </c>
      <c r="H26" s="61">
        <f>'CBClubes Masc Dia 9.10.16  '!I24</f>
        <v>963</v>
      </c>
      <c r="I26" s="62">
        <f>'CBClubes Masc Dia 9.10.16  '!J24</f>
        <v>5</v>
      </c>
      <c r="J26" s="63">
        <f>'CBClubes Masc Dia 9.10.16  '!K24</f>
        <v>75.285</v>
      </c>
      <c r="K26" s="64"/>
      <c r="L26" s="65">
        <f t="shared" si="0"/>
        <v>105.3315</v>
      </c>
      <c r="M26" s="66">
        <f t="shared" si="1"/>
        <v>18</v>
      </c>
      <c r="N26" s="167"/>
      <c r="O26" s="98"/>
      <c r="P26" s="99"/>
      <c r="Q26" s="99"/>
    </row>
    <row r="27" spans="1:17" s="46" customFormat="1" ht="31.5" customHeight="1" thickBot="1">
      <c r="A27" s="56"/>
      <c r="B27" s="57"/>
      <c r="C27" s="68" t="str">
        <f>'[4]CBClubes Masc Dia 8.10.16  '!D54</f>
        <v>46.Paulo Sergio Nascimento Guedes</v>
      </c>
      <c r="D27" s="93" t="str">
        <f>'[4]CBClubes Masc Dia 8.10.16  '!E54</f>
        <v>CLUPESIL - BA</v>
      </c>
      <c r="E27" s="127">
        <f>'CBClubes Masc Dia 8.10.16  '!I54</f>
        <v>505</v>
      </c>
      <c r="F27" s="59">
        <f>'CBClubes Masc Dia 8.10.16  '!J54</f>
        <v>38</v>
      </c>
      <c r="G27" s="60">
        <f>'CBClubes Masc Dia 8.10.16  '!K54</f>
        <v>42.0903</v>
      </c>
      <c r="H27" s="61">
        <f>'CBClubes Masc Dia 9.10.16  '!I54</f>
        <v>549</v>
      </c>
      <c r="I27" s="128">
        <f>'CBClubes Masc Dia 9.10.16  '!J54</f>
        <v>18</v>
      </c>
      <c r="J27" s="63">
        <f>'CBClubes Masc Dia 9.10.16  '!K54</f>
        <v>62.1953</v>
      </c>
      <c r="K27" s="64"/>
      <c r="L27" s="65">
        <f t="shared" si="0"/>
        <v>104.2856</v>
      </c>
      <c r="M27" s="66">
        <f t="shared" si="1"/>
        <v>19</v>
      </c>
      <c r="N27" s="167"/>
      <c r="O27" s="98"/>
      <c r="P27" s="99"/>
      <c r="Q27" s="99"/>
    </row>
    <row r="28" spans="1:17" s="46" customFormat="1" ht="31.5" customHeight="1" thickBot="1">
      <c r="A28" s="56"/>
      <c r="B28" s="57"/>
      <c r="C28" s="71" t="str">
        <f>'[4]CBClubes Masc Dia 8.10.16  '!D29</f>
        <v>21.Douglas Tho</v>
      </c>
      <c r="D28" s="93" t="str">
        <f>'[4]CBClubes Masc Dia 8.10.16  '!E29</f>
        <v>BARRACUDA - RJ</v>
      </c>
      <c r="E28" s="127">
        <f>'CBClubes Masc Dia 8.10.16  '!I29</f>
        <v>514</v>
      </c>
      <c r="F28" s="59">
        <f>'CBClubes Masc Dia 8.10.16  '!J29</f>
        <v>36</v>
      </c>
      <c r="G28" s="60">
        <f>'CBClubes Masc Dia 8.10.16  '!K29</f>
        <v>44.099</v>
      </c>
      <c r="H28" s="61">
        <f>'CBClubes Masc Dia 9.10.16  '!I29</f>
        <v>491</v>
      </c>
      <c r="I28" s="62">
        <f>'CBClubes Masc Dia 9.10.16  '!J29</f>
        <v>22</v>
      </c>
      <c r="J28" s="63">
        <f>'CBClubes Masc Dia 9.10.16  '!K29</f>
        <v>58.1711</v>
      </c>
      <c r="K28" s="64"/>
      <c r="L28" s="65">
        <f t="shared" si="0"/>
        <v>102.2701</v>
      </c>
      <c r="M28" s="66">
        <f t="shared" si="1"/>
        <v>20</v>
      </c>
      <c r="N28" s="167"/>
      <c r="O28" s="98"/>
      <c r="P28" s="99"/>
      <c r="Q28" s="99"/>
    </row>
    <row r="29" spans="1:17" s="46" customFormat="1" ht="31.5" customHeight="1" thickBot="1">
      <c r="A29" s="56"/>
      <c r="B29" s="57"/>
      <c r="C29" s="71" t="str">
        <f>'[4]CBClubes Masc Dia 8.10.16  '!D23</f>
        <v>15.José Urtiga Pereira</v>
      </c>
      <c r="D29" s="93" t="str">
        <f>'[4]CBClubes Masc Dia 8.10.16  '!E23</f>
        <v>APAP - PB</v>
      </c>
      <c r="E29" s="127">
        <f>'CBClubes Masc Dia 8.10.16  '!I23</f>
        <v>1170</v>
      </c>
      <c r="F29" s="59">
        <f>'CBClubes Masc Dia 8.10.16  '!J23</f>
        <v>9</v>
      </c>
      <c r="G29" s="60">
        <f>'CBClubes Masc Dia 8.10.16  '!K23</f>
        <v>71.2556</v>
      </c>
      <c r="H29" s="61">
        <f>'CBClubes Masc Dia 9.10.16  '!I23</f>
        <v>60</v>
      </c>
      <c r="I29" s="62">
        <f>'CBClubes Masc Dia 9.10.16  '!J23</f>
        <v>50</v>
      </c>
      <c r="J29" s="63">
        <f>'CBClubes Masc Dia 9.10.16  '!K23</f>
        <v>30.0465</v>
      </c>
      <c r="K29" s="64"/>
      <c r="L29" s="65">
        <f t="shared" si="0"/>
        <v>101.3021</v>
      </c>
      <c r="M29" s="66">
        <f t="shared" si="1"/>
        <v>21</v>
      </c>
      <c r="N29" s="167"/>
      <c r="O29" s="98"/>
      <c r="P29" s="99"/>
      <c r="Q29" s="99"/>
    </row>
    <row r="30" spans="1:17" s="46" customFormat="1" ht="31.5" customHeight="1" thickBot="1">
      <c r="A30" s="56"/>
      <c r="B30" s="57"/>
      <c r="C30" s="71" t="str">
        <f>'[4]CBClubes Masc Dia 8.10.16  '!D27</f>
        <v>19.Mauricio Sucupira Villa Real Neto</v>
      </c>
      <c r="D30" s="93" t="str">
        <f>'[4]CBClubes Masc Dia 8.10.16  '!E27</f>
        <v>ASFAD- CE</v>
      </c>
      <c r="E30" s="127">
        <f>'CBClubes Masc Dia 8.10.16  '!I27</f>
        <v>431</v>
      </c>
      <c r="F30" s="59">
        <f>'CBClubes Masc Dia 8.10.16  '!J27</f>
        <v>45</v>
      </c>
      <c r="G30" s="60">
        <f>'CBClubes Masc Dia 8.10.16  '!K27</f>
        <v>35.063</v>
      </c>
      <c r="H30" s="61">
        <f>'CBClubes Masc Dia 9.10.16  '!I27</f>
        <v>645</v>
      </c>
      <c r="I30" s="62">
        <f>'CBClubes Masc Dia 9.10.16  '!J27</f>
        <v>14</v>
      </c>
      <c r="J30" s="63">
        <f>'CBClubes Masc Dia 9.10.16  '!K27</f>
        <v>66.2211</v>
      </c>
      <c r="K30" s="64"/>
      <c r="L30" s="65">
        <f t="shared" si="0"/>
        <v>101.28410000000001</v>
      </c>
      <c r="M30" s="66">
        <f t="shared" si="1"/>
        <v>22</v>
      </c>
      <c r="N30" s="167"/>
      <c r="O30" s="98"/>
      <c r="P30" s="99"/>
      <c r="Q30" s="99"/>
    </row>
    <row r="31" spans="1:17" s="46" customFormat="1" ht="31.5" customHeight="1" thickBot="1">
      <c r="A31" s="56"/>
      <c r="B31" s="57"/>
      <c r="C31" s="68" t="str">
        <f>'[4]CBClubes Masc Dia 8.10.16  '!D48</f>
        <v>40.Willams Assis de Lira</v>
      </c>
      <c r="D31" s="93" t="str">
        <f>'[4]CBClubes Masc Dia 8.10.16  '!E48</f>
        <v>CLUPERE - PE</v>
      </c>
      <c r="E31" s="127">
        <f>'CBClubes Masc Dia 8.10.16  '!I48</f>
        <v>929</v>
      </c>
      <c r="F31" s="59">
        <f>'CBClubes Masc Dia 8.10.16  '!J48</f>
        <v>13</v>
      </c>
      <c r="G31" s="60">
        <f>'CBClubes Masc Dia 8.10.16  '!K48</f>
        <v>67.2278</v>
      </c>
      <c r="H31" s="61">
        <f>'CBClubes Masc Dia 9.10.16  '!I48</f>
        <v>111</v>
      </c>
      <c r="I31" s="62">
        <f>'CBClubes Masc Dia 9.10.16  '!J48</f>
        <v>47</v>
      </c>
      <c r="J31" s="63">
        <f>'CBClubes Masc Dia 9.10.16  '!K48</f>
        <v>33.0561</v>
      </c>
      <c r="K31" s="64"/>
      <c r="L31" s="65">
        <f t="shared" si="0"/>
        <v>100.2839</v>
      </c>
      <c r="M31" s="66">
        <f t="shared" si="1"/>
        <v>23</v>
      </c>
      <c r="N31" s="167"/>
      <c r="O31" s="98"/>
      <c r="P31" s="99"/>
      <c r="Q31" s="99"/>
    </row>
    <row r="32" spans="1:17" s="46" customFormat="1" ht="31.5" customHeight="1" thickBot="1">
      <c r="A32" s="56"/>
      <c r="B32" s="57"/>
      <c r="C32" s="100" t="str">
        <f>'[4]CBClubes Masc Dia 8.10.16  '!D18</f>
        <v>10.Ricardo Cavalcante da Paz</v>
      </c>
      <c r="D32" s="93" t="str">
        <f>'[4]CBClubes Masc Dia 8.10.16  '!E18</f>
        <v>ADAP - PE</v>
      </c>
      <c r="E32" s="127">
        <f>'CBClubes Masc Dia 8.10.16  '!I18</f>
        <v>993</v>
      </c>
      <c r="F32" s="59">
        <f>'CBClubes Masc Dia 8.10.16  '!J18</f>
        <v>11</v>
      </c>
      <c r="G32" s="60">
        <f>'CBClubes Masc Dia 8.10.16  '!K18</f>
        <v>69.2415</v>
      </c>
      <c r="H32" s="61">
        <f>'CBClubes Masc Dia 9.10.16  '!I18</f>
        <v>36</v>
      </c>
      <c r="I32" s="62">
        <f>'CBClubes Masc Dia 9.10.16  '!J18</f>
        <v>53</v>
      </c>
      <c r="J32" s="63">
        <f>'CBClubes Masc Dia 9.10.16  '!K18</f>
        <v>27.0378</v>
      </c>
      <c r="K32" s="64"/>
      <c r="L32" s="65">
        <f t="shared" si="0"/>
        <v>96.2793</v>
      </c>
      <c r="M32" s="66">
        <f t="shared" si="1"/>
        <v>24</v>
      </c>
      <c r="N32" s="167"/>
      <c r="O32" s="98"/>
      <c r="P32" s="99"/>
      <c r="Q32" s="99"/>
    </row>
    <row r="33" spans="1:17" s="46" customFormat="1" ht="31.5" customHeight="1" thickBot="1">
      <c r="A33" s="56"/>
      <c r="B33" s="57"/>
      <c r="C33" s="71" t="str">
        <f>'[4]CBClubes Masc Dia 8.10.16  '!D36</f>
        <v>28.Edimilson Braz dos Santos</v>
      </c>
      <c r="D33" s="93" t="str">
        <f>'[4]CBClubes Masc Dia 8.10.16  '!E36</f>
        <v>CLUPERE - PE</v>
      </c>
      <c r="E33" s="127">
        <f>'CBClubes Masc Dia 8.10.16  '!I36</f>
        <v>713</v>
      </c>
      <c r="F33" s="59">
        <f>'CBClubes Masc Dia 8.10.16  '!J36</f>
        <v>23</v>
      </c>
      <c r="G33" s="60">
        <f>'CBClubes Masc Dia 8.10.16  '!K36</f>
        <v>57.1653</v>
      </c>
      <c r="H33" s="61">
        <f>'CBClubes Masc Dia 9.10.16  '!I36</f>
        <v>163</v>
      </c>
      <c r="I33" s="62">
        <f>'CBClubes Masc Dia 9.10.16  '!J36</f>
        <v>41</v>
      </c>
      <c r="J33" s="63">
        <f>'CBClubes Masc Dia 9.10.16  '!K36</f>
        <v>39.078</v>
      </c>
      <c r="K33" s="64"/>
      <c r="L33" s="65">
        <f t="shared" si="0"/>
        <v>96.2433</v>
      </c>
      <c r="M33" s="66">
        <f t="shared" si="1"/>
        <v>25</v>
      </c>
      <c r="N33" s="167"/>
      <c r="O33" s="98"/>
      <c r="P33" s="99"/>
      <c r="Q33" s="99"/>
    </row>
    <row r="34" spans="1:17" s="46" customFormat="1" ht="31.5" customHeight="1" thickBot="1">
      <c r="A34" s="56"/>
      <c r="B34" s="57"/>
      <c r="C34" s="68" t="str">
        <f>'[4]CBClubes Masc Dia 8.10.16  '!D52</f>
        <v>44.Eduardo José dos Santos Leal</v>
      </c>
      <c r="D34" s="93" t="str">
        <f>'[4]CBClubes Masc Dia 8.10.16  '!E52</f>
        <v>CLUPESIL - BA</v>
      </c>
      <c r="E34" s="127">
        <f>'CBClubes Masc Dia 8.10.16  '!I52</f>
        <v>614</v>
      </c>
      <c r="F34" s="59">
        <f>'CBClubes Masc Dia 8.10.16  '!J52</f>
        <v>29</v>
      </c>
      <c r="G34" s="60">
        <f>'CBClubes Masc Dia 8.10.16  '!K52</f>
        <v>51.1326</v>
      </c>
      <c r="H34" s="61">
        <f>'CBClubes Masc Dia 9.10.16  '!I52</f>
        <v>212</v>
      </c>
      <c r="I34" s="128">
        <f>'CBClubes Masc Dia 9.10.16  '!J52</f>
        <v>36</v>
      </c>
      <c r="J34" s="63">
        <f>'CBClubes Masc Dia 9.10.16  '!K52</f>
        <v>44.099</v>
      </c>
      <c r="K34" s="64"/>
      <c r="L34" s="65">
        <f t="shared" si="0"/>
        <v>95.23159999999999</v>
      </c>
      <c r="M34" s="66">
        <f t="shared" si="1"/>
        <v>26</v>
      </c>
      <c r="N34" s="167"/>
      <c r="O34" s="98"/>
      <c r="P34" s="99"/>
      <c r="Q34" s="99"/>
    </row>
    <row r="35" spans="1:17" s="46" customFormat="1" ht="31.5" customHeight="1" thickBot="1">
      <c r="A35" s="56"/>
      <c r="B35" s="57"/>
      <c r="C35" s="68" t="str">
        <f>'[4]CBClubes Masc Dia 8.10.16  '!D41</f>
        <v>33.José Ronaldo Alves Pereira</v>
      </c>
      <c r="D35" s="93" t="str">
        <f>'[4]CBClubes Masc Dia 8.10.16  '!E41</f>
        <v>CLUPERE - PE</v>
      </c>
      <c r="E35" s="127">
        <f>'CBClubes Masc Dia 8.10.16  '!I41</f>
        <v>553</v>
      </c>
      <c r="F35" s="59">
        <f>'CBClubes Masc Dia 8.10.16  '!J41</f>
        <v>34</v>
      </c>
      <c r="G35" s="60">
        <f>'CBClubes Masc Dia 8.10.16  '!K41</f>
        <v>46.1081</v>
      </c>
      <c r="H35" s="61">
        <f>'CBClubes Masc Dia 9.10.16  '!I41</f>
        <v>298</v>
      </c>
      <c r="I35" s="62">
        <f>'CBClubes Masc Dia 9.10.16  '!J41</f>
        <v>31</v>
      </c>
      <c r="J35" s="63">
        <f>'CBClubes Masc Dia 9.10.16  '!K41</f>
        <v>49.1225</v>
      </c>
      <c r="K35" s="64"/>
      <c r="L35" s="65">
        <f t="shared" si="0"/>
        <v>95.23060000000001</v>
      </c>
      <c r="M35" s="66">
        <f t="shared" si="1"/>
        <v>27</v>
      </c>
      <c r="N35" s="167"/>
      <c r="O35" s="98"/>
      <c r="P35" s="99"/>
      <c r="Q35" s="99"/>
    </row>
    <row r="36" spans="1:17" s="46" customFormat="1" ht="31.5" customHeight="1" thickBot="1">
      <c r="A36" s="56"/>
      <c r="B36" s="57"/>
      <c r="C36" s="68" t="str">
        <f>'[4]CBClubes Masc Dia 8.10.16  '!D82</f>
        <v>74.Roger Douglas Silva de Moraes</v>
      </c>
      <c r="D36" s="93" t="str">
        <f>'[4]CBClubes Masc Dia 8.10.16  '!E82</f>
        <v>PELICANO - CE</v>
      </c>
      <c r="E36" s="127">
        <f>'CBClubes Masc Dia 8.10.16  '!I82</f>
        <v>432</v>
      </c>
      <c r="F36" s="59">
        <f>'CBClubes Masc Dia 8.10.16  '!J82</f>
        <v>43</v>
      </c>
      <c r="G36" s="60">
        <f>'CBClubes Masc Dia 8.10.16  '!K82</f>
        <v>37.0703</v>
      </c>
      <c r="H36" s="61">
        <f>'CBClubes Masc Dia 9.10.16  '!I82</f>
        <v>447</v>
      </c>
      <c r="I36" s="128">
        <f>'CBClubes Masc Dia 9.10.16  '!J82</f>
        <v>24</v>
      </c>
      <c r="J36" s="63">
        <f>'CBClubes Masc Dia 9.10.16  '!K82</f>
        <v>56.1596</v>
      </c>
      <c r="K36" s="64"/>
      <c r="L36" s="65">
        <f t="shared" si="0"/>
        <v>93.2299</v>
      </c>
      <c r="M36" s="66">
        <f t="shared" si="1"/>
        <v>28</v>
      </c>
      <c r="N36" s="167"/>
      <c r="O36" s="98"/>
      <c r="P36" s="99"/>
      <c r="Q36" s="99"/>
    </row>
    <row r="37" spans="1:17" s="46" customFormat="1" ht="31.5" customHeight="1" thickBot="1">
      <c r="A37" s="56"/>
      <c r="B37" s="57"/>
      <c r="C37" s="68" t="str">
        <f>'[4]CBClubes Masc Dia 8.10.16  '!D14</f>
        <v>6.José Antonio de Arruda Filho</v>
      </c>
      <c r="D37" s="93" t="str">
        <f>'[4]CBClubes Masc Dia 8.10.16  '!E14</f>
        <v>ADAP - PE</v>
      </c>
      <c r="E37" s="127">
        <f>'CBClubes Masc Dia 8.10.16  '!I14</f>
        <v>652</v>
      </c>
      <c r="F37" s="59">
        <f>'CBClubes Masc Dia 8.10.16  '!J14</f>
        <v>27</v>
      </c>
      <c r="G37" s="60">
        <f>'CBClubes Masc Dia 8.10.16  '!K14</f>
        <v>53.1431</v>
      </c>
      <c r="H37" s="61">
        <f>'CBClubes Masc Dia 9.10.16  '!I14</f>
        <v>172</v>
      </c>
      <c r="I37" s="62">
        <f>'CBClubes Masc Dia 9.10.16  '!J14</f>
        <v>40</v>
      </c>
      <c r="J37" s="63">
        <f>'CBClubes Masc Dia 9.10.16  '!K14</f>
        <v>40.082</v>
      </c>
      <c r="K37" s="64"/>
      <c r="L37" s="65">
        <f t="shared" si="0"/>
        <v>93.2251</v>
      </c>
      <c r="M37" s="66">
        <f t="shared" si="1"/>
        <v>29</v>
      </c>
      <c r="N37" s="167"/>
      <c r="O37" s="98"/>
      <c r="P37" s="99"/>
      <c r="Q37" s="99"/>
    </row>
    <row r="38" spans="1:17" s="46" customFormat="1" ht="31.5" customHeight="1" thickBot="1">
      <c r="A38" s="56"/>
      <c r="B38" s="57"/>
      <c r="C38" s="68" t="str">
        <f>'[4]CBClubes Masc Dia 8.10.16  '!D56</f>
        <v>48.Armando Jorge Araujo Alencar</v>
      </c>
      <c r="D38" s="93" t="str">
        <f>'[4]CBClubes Masc Dia 8.10.16  '!E56</f>
        <v>COPA - PE</v>
      </c>
      <c r="E38" s="127">
        <f>'CBClubes Masc Dia 8.10.16  '!I56</f>
        <v>306</v>
      </c>
      <c r="F38" s="59">
        <f>'CBClubes Masc Dia 8.10.16  '!J56</f>
        <v>52</v>
      </c>
      <c r="G38" s="60">
        <f>'CBClubes Masc Dia 8.10.16  '!K56</f>
        <v>28.0406</v>
      </c>
      <c r="H38" s="61">
        <f>'CBClubes Masc Dia 9.10.16  '!I56</f>
        <v>558</v>
      </c>
      <c r="I38" s="128">
        <f>'CBClubes Masc Dia 9.10.16  '!J56</f>
        <v>16</v>
      </c>
      <c r="J38" s="63">
        <f>'CBClubes Masc Dia 9.10.16  '!K56</f>
        <v>64.208</v>
      </c>
      <c r="K38" s="64"/>
      <c r="L38" s="65">
        <f t="shared" si="0"/>
        <v>92.2486</v>
      </c>
      <c r="M38" s="66">
        <f t="shared" si="1"/>
        <v>30</v>
      </c>
      <c r="N38" s="167"/>
      <c r="O38" s="98"/>
      <c r="P38" s="99"/>
      <c r="Q38" s="99"/>
    </row>
    <row r="39" spans="1:17" s="46" customFormat="1" ht="31.5" customHeight="1" thickBot="1">
      <c r="A39" s="72"/>
      <c r="B39" s="57"/>
      <c r="C39" s="68" t="str">
        <f>'[4]CBClubes Masc Dia 8.10.16  '!D80</f>
        <v>72.Marcos Toshio Shibuya</v>
      </c>
      <c r="D39" s="93" t="str">
        <f>'[4]CBClubes Masc Dia 8.10.16  '!E80</f>
        <v>PELICANO - CE</v>
      </c>
      <c r="E39" s="127">
        <f>'CBClubes Masc Dia 8.10.16  '!I80</f>
        <v>197</v>
      </c>
      <c r="F39" s="59">
        <f>'CBClubes Masc Dia 8.10.16  '!J80</f>
        <v>58</v>
      </c>
      <c r="G39" s="60">
        <f>'CBClubes Masc Dia 8.10.16  '!K80</f>
        <v>22.0253</v>
      </c>
      <c r="H39" s="61">
        <f>'CBClubes Masc Dia 9.10.16  '!I80</f>
        <v>760</v>
      </c>
      <c r="I39" s="128">
        <f>'CBClubes Masc Dia 9.10.16  '!J80</f>
        <v>11</v>
      </c>
      <c r="J39" s="63">
        <f>'CBClubes Masc Dia 9.10.16  '!K80</f>
        <v>69.2415</v>
      </c>
      <c r="K39" s="64"/>
      <c r="L39" s="65">
        <f t="shared" si="0"/>
        <v>91.2668</v>
      </c>
      <c r="M39" s="66">
        <f t="shared" si="1"/>
        <v>31</v>
      </c>
      <c r="N39" s="167"/>
      <c r="O39" s="168">
        <f>SUM(H39+E39/100+F39/10000+G39/100000000)</f>
        <v>761.9758002202531</v>
      </c>
      <c r="P39" s="169"/>
      <c r="Q39" s="169"/>
    </row>
    <row r="40" spans="1:17" s="46" customFormat="1" ht="31.5" customHeight="1" thickBot="1">
      <c r="A40" s="72"/>
      <c r="B40" s="57"/>
      <c r="C40" s="71" t="str">
        <f>'[4]CBClubes Masc Dia 8.10.16  '!D31</f>
        <v>23.Geraldo Antonio Tonon</v>
      </c>
      <c r="D40" s="93" t="str">
        <f>'[4]CBClubes Masc Dia 8.10.16  '!E31</f>
        <v>CARIACICA - ES</v>
      </c>
      <c r="E40" s="127">
        <f>'CBClubes Masc Dia 8.10.16  '!I31</f>
        <v>73</v>
      </c>
      <c r="F40" s="59">
        <f>'CBClubes Masc Dia 8.10.16  '!J31</f>
        <v>66</v>
      </c>
      <c r="G40" s="60">
        <f>'CBClubes Masc Dia 8.10.16  '!K31</f>
        <v>14.0105</v>
      </c>
      <c r="H40" s="61">
        <f>'CBClubes Masc Dia 9.10.16  '!I31</f>
        <v>907</v>
      </c>
      <c r="I40" s="62">
        <f>'CBClubes Masc Dia 9.10.16  '!J31</f>
        <v>6</v>
      </c>
      <c r="J40" s="63">
        <f>'CBClubes Masc Dia 9.10.16  '!K31</f>
        <v>74.2775</v>
      </c>
      <c r="K40" s="64"/>
      <c r="L40" s="65">
        <f t="shared" si="0"/>
        <v>88.28800000000001</v>
      </c>
      <c r="M40" s="66">
        <f t="shared" si="1"/>
        <v>32</v>
      </c>
      <c r="N40" s="167"/>
      <c r="O40" s="168">
        <f>SUM(H40+E40/100+F40/10000+G40/100000000)</f>
        <v>907.7366001401051</v>
      </c>
      <c r="P40" s="169"/>
      <c r="Q40" s="169"/>
    </row>
    <row r="41" spans="1:17" s="46" customFormat="1" ht="31.5" customHeight="1" thickBot="1">
      <c r="A41" s="72"/>
      <c r="B41" s="57"/>
      <c r="C41" s="68" t="str">
        <f>'[4]CBClubes Masc Dia 8.10.16  '!D71</f>
        <v>63.Fernando Lucas Lisboa Landin</v>
      </c>
      <c r="D41" s="93" t="str">
        <f>'[4]CBClubes Masc Dia 8.10.16  '!E71</f>
        <v>PELICANO - CE</v>
      </c>
      <c r="E41" s="127">
        <f>'CBClubes Masc Dia 8.10.16  '!I71</f>
        <v>129</v>
      </c>
      <c r="F41" s="59">
        <f>'CBClubes Masc Dia 8.10.16  '!J71</f>
        <v>63</v>
      </c>
      <c r="G41" s="60">
        <f>'CBClubes Masc Dia 8.10.16  '!K71</f>
        <v>17.0153</v>
      </c>
      <c r="H41" s="61">
        <f>'CBClubes Masc Dia 9.10.16  '!I71</f>
        <v>811</v>
      </c>
      <c r="I41" s="128">
        <f>'CBClubes Masc Dia 9.10.16  '!J71</f>
        <v>10</v>
      </c>
      <c r="J41" s="63">
        <f>'CBClubes Masc Dia 9.10.16  '!K71</f>
        <v>70.2485</v>
      </c>
      <c r="K41" s="64"/>
      <c r="L41" s="65">
        <f aca="true" t="shared" si="3" ref="L41:L62">SUM(G41+J41)</f>
        <v>87.2638</v>
      </c>
      <c r="M41" s="66">
        <f aca="true" t="shared" si="4" ref="M41:M72">IF(L41=0,0,RANK(L41,$L$9:$L$87,0))</f>
        <v>33</v>
      </c>
      <c r="N41" s="167"/>
      <c r="O41" s="168">
        <f>SUM(H41+E41/100+F41/10000+G41/100000000)</f>
        <v>812.296300170153</v>
      </c>
      <c r="P41" s="169"/>
      <c r="Q41" s="169"/>
    </row>
    <row r="42" spans="1:17" s="46" customFormat="1" ht="31.5" customHeight="1" thickBot="1">
      <c r="A42" s="72"/>
      <c r="B42" s="57"/>
      <c r="C42" s="68" t="str">
        <f>'[4]CBClubes Masc Dia 8.10.16  '!D76</f>
        <v>68.Igor Demes</v>
      </c>
      <c r="D42" s="93" t="str">
        <f>'[4]CBClubes Masc Dia 8.10.16  '!E76</f>
        <v>PELICANO - CE</v>
      </c>
      <c r="E42" s="127">
        <f>'CBClubes Masc Dia 8.10.16  '!I76</f>
        <v>504</v>
      </c>
      <c r="F42" s="59">
        <f>'CBClubes Masc Dia 8.10.16  '!J76</f>
        <v>39</v>
      </c>
      <c r="G42" s="60">
        <f>'CBClubes Masc Dia 8.10.16  '!K76</f>
        <v>41.0861</v>
      </c>
      <c r="H42" s="61">
        <f>'CBClubes Masc Dia 9.10.16  '!I76</f>
        <v>231</v>
      </c>
      <c r="I42" s="128">
        <f>'CBClubes Masc Dia 9.10.16  '!J76</f>
        <v>34</v>
      </c>
      <c r="J42" s="63">
        <f>'CBClubes Masc Dia 9.10.16  '!K76</f>
        <v>46.1081</v>
      </c>
      <c r="K42" s="64"/>
      <c r="L42" s="65">
        <f t="shared" si="3"/>
        <v>87.1942</v>
      </c>
      <c r="M42" s="66">
        <f t="shared" si="4"/>
        <v>34</v>
      </c>
      <c r="N42" s="167"/>
      <c r="O42" s="98"/>
      <c r="P42" s="99"/>
      <c r="Q42" s="99"/>
    </row>
    <row r="43" spans="1:17" s="46" customFormat="1" ht="31.5" customHeight="1" thickBot="1">
      <c r="A43" s="72"/>
      <c r="B43" s="57"/>
      <c r="C43" s="68" t="str">
        <f>'[4]CBClubes Masc Dia 8.10.16  '!D39</f>
        <v>31.João Mauricio Simmonds Lessa</v>
      </c>
      <c r="D43" s="93" t="str">
        <f>'[4]CBClubes Masc Dia 8.10.16  '!E39</f>
        <v>CLUPERE - PE</v>
      </c>
      <c r="E43" s="127">
        <f>'CBClubes Masc Dia 8.10.16  '!I39</f>
        <v>689</v>
      </c>
      <c r="F43" s="59">
        <f>'CBClubes Masc Dia 8.10.16  '!J39</f>
        <v>26</v>
      </c>
      <c r="G43" s="60">
        <f>'CBClubes Masc Dia 8.10.16  '!K39</f>
        <v>54.1485</v>
      </c>
      <c r="H43" s="61">
        <f>'CBClubes Masc Dia 9.10.16  '!I39</f>
        <v>104</v>
      </c>
      <c r="I43" s="62">
        <f>'CBClubes Masc Dia 9.10.16  '!J39</f>
        <v>48</v>
      </c>
      <c r="J43" s="63">
        <f>'CBClubes Masc Dia 9.10.16  '!K39</f>
        <v>32.0528</v>
      </c>
      <c r="K43" s="64"/>
      <c r="L43" s="65">
        <f t="shared" si="3"/>
        <v>86.2013</v>
      </c>
      <c r="M43" s="66">
        <f t="shared" si="4"/>
        <v>35</v>
      </c>
      <c r="N43" s="167"/>
      <c r="O43" s="98"/>
      <c r="P43" s="99"/>
      <c r="Q43" s="99"/>
    </row>
    <row r="44" spans="1:17" s="46" customFormat="1" ht="31.5" customHeight="1" thickBot="1">
      <c r="A44" s="72"/>
      <c r="B44" s="57"/>
      <c r="C44" s="68" t="str">
        <f>'[4]CBClubes Masc Dia 8.10.16  '!D49</f>
        <v>41.Alberto Costa Porto Junior</v>
      </c>
      <c r="D44" s="93" t="str">
        <f>'[4]CBClubes Masc Dia 8.10.16  '!E49</f>
        <v>CLUPESIL - BA</v>
      </c>
      <c r="E44" s="127">
        <f>'CBClubes Masc Dia 8.10.16  '!I49</f>
        <v>45</v>
      </c>
      <c r="F44" s="59">
        <f>'CBClubes Masc Dia 8.10.16  '!J49</f>
        <v>68</v>
      </c>
      <c r="G44" s="60">
        <f>'CBClubes Masc Dia 8.10.16  '!K49</f>
        <v>12.0078</v>
      </c>
      <c r="H44" s="61">
        <f>'CBClubes Masc Dia 9.10.16  '!I49</f>
        <v>897</v>
      </c>
      <c r="I44" s="62">
        <f>'CBClubes Masc Dia 9.10.16  '!J49</f>
        <v>7</v>
      </c>
      <c r="J44" s="63">
        <f>'CBClubes Masc Dia 9.10.16  '!K49</f>
        <v>73.2701</v>
      </c>
      <c r="K44" s="64"/>
      <c r="L44" s="65">
        <f t="shared" si="3"/>
        <v>85.2779</v>
      </c>
      <c r="M44" s="66">
        <f t="shared" si="4"/>
        <v>36</v>
      </c>
      <c r="N44" s="167"/>
      <c r="O44" s="98"/>
      <c r="P44" s="99"/>
      <c r="Q44" s="99"/>
    </row>
    <row r="45" spans="1:17" s="46" customFormat="1" ht="31.5" customHeight="1" thickBot="1">
      <c r="A45" s="72"/>
      <c r="B45" s="57"/>
      <c r="C45" s="68" t="str">
        <f>'[4]CBClubes Masc Dia 8.10.16  '!D68</f>
        <v>60.Esley Abreu Damasceno</v>
      </c>
      <c r="D45" s="93" t="str">
        <f>'[4]CBClubes Masc Dia 8.10.16  '!E68</f>
        <v>PELICANO - CE</v>
      </c>
      <c r="E45" s="127">
        <f>'CBClubes Masc Dia 8.10.16  '!I68</f>
        <v>466</v>
      </c>
      <c r="F45" s="59">
        <f>'CBClubes Masc Dia 8.10.16  '!J68</f>
        <v>41</v>
      </c>
      <c r="G45" s="60">
        <f>'CBClubes Masc Dia 8.10.16  '!K68</f>
        <v>39.078</v>
      </c>
      <c r="H45" s="61">
        <f>'CBClubes Masc Dia 9.10.16  '!I68</f>
        <v>217</v>
      </c>
      <c r="I45" s="128">
        <f>'CBClubes Masc Dia 9.10.16  '!J68</f>
        <v>35</v>
      </c>
      <c r="J45" s="63">
        <f>'CBClubes Masc Dia 9.10.16  '!K68</f>
        <v>45.1035</v>
      </c>
      <c r="K45" s="64"/>
      <c r="L45" s="65">
        <f t="shared" si="3"/>
        <v>84.1815</v>
      </c>
      <c r="M45" s="66">
        <f t="shared" si="4"/>
        <v>37</v>
      </c>
      <c r="N45" s="167"/>
      <c r="O45" s="98"/>
      <c r="P45" s="99"/>
      <c r="Q45" s="99"/>
    </row>
    <row r="46" spans="1:17" s="46" customFormat="1" ht="31.5" customHeight="1" thickBot="1">
      <c r="A46" s="72"/>
      <c r="B46" s="57"/>
      <c r="C46" s="71" t="str">
        <f>'[4]CBClubes Masc Dia 8.10.16  '!D47</f>
        <v>39.Weyler Soares Fonteles</v>
      </c>
      <c r="D46" s="93" t="str">
        <f>'[4]CBClubes Masc Dia 8.10.16  '!E47</f>
        <v>CLUPERE - PE</v>
      </c>
      <c r="E46" s="127">
        <f>'CBClubes Masc Dia 8.10.16  '!I47</f>
        <v>711</v>
      </c>
      <c r="F46" s="59">
        <f>'CBClubes Masc Dia 8.10.16  '!J47</f>
        <v>24</v>
      </c>
      <c r="G46" s="60">
        <f>'CBClubes Masc Dia 8.10.16  '!K47</f>
        <v>56.1596</v>
      </c>
      <c r="H46" s="61">
        <f>'CBClubes Masc Dia 9.10.16  '!I47</f>
        <v>36</v>
      </c>
      <c r="I46" s="62">
        <f>'CBClubes Masc Dia 9.10.16  '!J47</f>
        <v>53</v>
      </c>
      <c r="J46" s="63">
        <f>'CBClubes Masc Dia 9.10.16  '!K47</f>
        <v>27.0378</v>
      </c>
      <c r="K46" s="64"/>
      <c r="L46" s="65">
        <f t="shared" si="3"/>
        <v>83.1974</v>
      </c>
      <c r="M46" s="66">
        <f t="shared" si="4"/>
        <v>38</v>
      </c>
      <c r="N46" s="167"/>
      <c r="O46" s="98"/>
      <c r="P46" s="99"/>
      <c r="Q46" s="99"/>
    </row>
    <row r="47" spans="1:17" s="46" customFormat="1" ht="31.5" customHeight="1" thickBot="1">
      <c r="A47" s="72"/>
      <c r="B47" s="57"/>
      <c r="C47" s="100" t="str">
        <f>'[4]CBClubes Masc Dia 8.10.16  '!D20</f>
        <v>12.Suanderson dos Santos Silva</v>
      </c>
      <c r="D47" s="93" t="str">
        <f>'[4]CBClubes Masc Dia 8.10.16  '!E20</f>
        <v>ADAP - PE</v>
      </c>
      <c r="E47" s="127">
        <f>'CBClubes Masc Dia 8.10.16  '!I20</f>
        <v>191</v>
      </c>
      <c r="F47" s="59">
        <f>'CBClubes Masc Dia 8.10.16  '!J20</f>
        <v>59</v>
      </c>
      <c r="G47" s="60">
        <f>'CBClubes Masc Dia 8.10.16  '!K20</f>
        <v>21.0231</v>
      </c>
      <c r="H47" s="61">
        <f>'CBClubes Masc Dia 9.10.16  '!I20</f>
        <v>547</v>
      </c>
      <c r="I47" s="62">
        <f>'CBClubes Masc Dia 9.10.16  '!J20</f>
        <v>19</v>
      </c>
      <c r="J47" s="63">
        <f>'CBClubes Masc Dia 9.10.16  '!K20</f>
        <v>61.1891</v>
      </c>
      <c r="K47" s="64"/>
      <c r="L47" s="65">
        <f t="shared" si="3"/>
        <v>82.2122</v>
      </c>
      <c r="M47" s="66">
        <f t="shared" si="4"/>
        <v>39</v>
      </c>
      <c r="N47" s="167"/>
      <c r="O47" s="168">
        <f>SUM(H47+E47/100+F47/10000+G47/100000000)</f>
        <v>548.9159002102309</v>
      </c>
      <c r="P47" s="169"/>
      <c r="Q47" s="169"/>
    </row>
    <row r="48" spans="1:17" s="46" customFormat="1" ht="31.5" customHeight="1" thickBot="1">
      <c r="A48" s="72"/>
      <c r="B48" s="57"/>
      <c r="C48" s="68" t="str">
        <f>'[4]CBClubes Masc Dia 8.10.16  '!D11</f>
        <v>3.Daniel Lidio Barbosa</v>
      </c>
      <c r="D48" s="92" t="str">
        <f>'[4]CBClubes Masc Dia 8.10.16  '!E11</f>
        <v>ADAP - PE</v>
      </c>
      <c r="E48" s="127">
        <f>'CBClubes Masc Dia 8.10.16  '!I11</f>
        <v>637</v>
      </c>
      <c r="F48" s="59">
        <f>'CBClubes Masc Dia 8.10.16  '!J11</f>
        <v>28</v>
      </c>
      <c r="G48" s="60">
        <f>'CBClubes Masc Dia 8.10.16  '!K11</f>
        <v>52.1378</v>
      </c>
      <c r="H48" s="61">
        <f>'CBClubes Masc Dia 9.10.16  '!I11</f>
        <v>49</v>
      </c>
      <c r="I48" s="62">
        <f>'CBClubes Masc Dia 9.10.16  '!J11</f>
        <v>51</v>
      </c>
      <c r="J48" s="63">
        <f>'CBClubes Masc Dia 9.10.16  '!K11</f>
        <v>29.0435</v>
      </c>
      <c r="K48" s="64"/>
      <c r="L48" s="65">
        <f t="shared" si="3"/>
        <v>81.1813</v>
      </c>
      <c r="M48" s="66">
        <f t="shared" si="4"/>
        <v>40</v>
      </c>
      <c r="N48" s="167"/>
      <c r="O48" s="168">
        <f>SUM(H48+E48/100+F48/10000+G48/100000000)</f>
        <v>55.372800521378</v>
      </c>
      <c r="P48" s="169"/>
      <c r="Q48" s="169"/>
    </row>
    <row r="49" spans="1:17" s="46" customFormat="1" ht="31.5" customHeight="1" thickBot="1">
      <c r="A49" s="72"/>
      <c r="B49" s="57"/>
      <c r="C49" s="71" t="str">
        <f>'[4]CBClubes Masc Dia 8.10.16  '!D25</f>
        <v>17.Romilson Brasil de Araujo</v>
      </c>
      <c r="D49" s="93" t="str">
        <f>'[4]CBClubes Masc Dia 8.10.16  '!E25</f>
        <v>APAP - PB</v>
      </c>
      <c r="E49" s="127">
        <f>'CBClubes Masc Dia 8.10.16  '!I25</f>
        <v>453</v>
      </c>
      <c r="F49" s="59">
        <f>'CBClubes Masc Dia 8.10.16  '!J25</f>
        <v>42</v>
      </c>
      <c r="G49" s="60">
        <f>'CBClubes Masc Dia 8.10.16  '!K25</f>
        <v>38.0741</v>
      </c>
      <c r="H49" s="61">
        <f>'CBClubes Masc Dia 9.10.16  '!I25</f>
        <v>210</v>
      </c>
      <c r="I49" s="62">
        <f>'CBClubes Masc Dia 9.10.16  '!J25</f>
        <v>37</v>
      </c>
      <c r="J49" s="63">
        <f>'CBClubes Masc Dia 9.10.16  '!K25</f>
        <v>43.0946</v>
      </c>
      <c r="K49" s="64"/>
      <c r="L49" s="65">
        <f t="shared" si="3"/>
        <v>81.1687</v>
      </c>
      <c r="M49" s="66">
        <f t="shared" si="4"/>
        <v>41</v>
      </c>
      <c r="N49" s="167"/>
      <c r="O49" s="168">
        <f>SUM(H49+E49/100+F49/10000+G49/100000000)</f>
        <v>214.534200380741</v>
      </c>
      <c r="P49" s="169"/>
      <c r="Q49" s="169"/>
    </row>
    <row r="50" spans="1:17" s="46" customFormat="1" ht="31.5" customHeight="1" thickBot="1">
      <c r="A50" s="72"/>
      <c r="B50" s="73"/>
      <c r="C50" s="70" t="str">
        <f>'[4]CBClubes Masc Dia 8.10.16  '!D19</f>
        <v>11.Romildo C. dos Santos Junior</v>
      </c>
      <c r="D50" s="93" t="str">
        <f>'[4]CBClubes Masc Dia 8.10.16  '!E19</f>
        <v>ADAP - PE</v>
      </c>
      <c r="E50" s="127">
        <f>'CBClubes Masc Dia 8.10.16  '!I19</f>
        <v>165</v>
      </c>
      <c r="F50" s="59">
        <f>'CBClubes Masc Dia 8.10.16  '!J19</f>
        <v>60</v>
      </c>
      <c r="G50" s="60">
        <f>'CBClubes Masc Dia 8.10.16  '!K19</f>
        <v>20.021</v>
      </c>
      <c r="H50" s="61">
        <f>'CBClubes Masc Dia 9.10.16  '!I19</f>
        <v>522</v>
      </c>
      <c r="I50" s="102">
        <f>'CBClubes Masc Dia 9.10.16  '!J19</f>
        <v>21</v>
      </c>
      <c r="J50" s="74">
        <f>'CBClubes Masc Dia 9.10.16  '!K19</f>
        <v>59.177</v>
      </c>
      <c r="K50" s="64"/>
      <c r="L50" s="65">
        <f t="shared" si="3"/>
        <v>79.19800000000001</v>
      </c>
      <c r="M50" s="66">
        <f t="shared" si="4"/>
        <v>42</v>
      </c>
      <c r="N50" s="167"/>
      <c r="O50" s="98"/>
      <c r="P50" s="99"/>
      <c r="Q50" s="99"/>
    </row>
    <row r="51" spans="1:17" s="46" customFormat="1" ht="31.5" customHeight="1" thickBot="1">
      <c r="A51" s="72"/>
      <c r="B51" s="73"/>
      <c r="C51" s="69" t="str">
        <f>'[4]CBClubes Masc Dia 8.10.16  '!D53</f>
        <v>45.Johnny Cleber Silva Menezes</v>
      </c>
      <c r="D51" s="93" t="str">
        <f>'[4]CBClubes Masc Dia 8.10.16  '!E53</f>
        <v>CLUPESIL - BA</v>
      </c>
      <c r="E51" s="127">
        <f>'CBClubes Masc Dia 8.10.16  '!I53</f>
        <v>565</v>
      </c>
      <c r="F51" s="59">
        <f>'CBClubes Masc Dia 8.10.16  '!J53</f>
        <v>32</v>
      </c>
      <c r="G51" s="60">
        <f>'CBClubes Masc Dia 8.10.16  '!K53</f>
        <v>48.1176</v>
      </c>
      <c r="H51" s="61">
        <f>'CBClubes Masc Dia 9.10.16  '!I53</f>
        <v>86</v>
      </c>
      <c r="I51" s="129">
        <f>'CBClubes Masc Dia 9.10.16  '!J53</f>
        <v>49</v>
      </c>
      <c r="J51" s="74">
        <f>'CBClubes Masc Dia 9.10.16  '!K53</f>
        <v>31.0496</v>
      </c>
      <c r="K51" s="64"/>
      <c r="L51" s="65">
        <f t="shared" si="3"/>
        <v>79.16720000000001</v>
      </c>
      <c r="M51" s="66">
        <f t="shared" si="4"/>
        <v>43</v>
      </c>
      <c r="N51" s="167"/>
      <c r="O51" s="98"/>
      <c r="P51" s="99"/>
      <c r="Q51" s="99"/>
    </row>
    <row r="52" spans="1:17" s="46" customFormat="1" ht="31.5" customHeight="1" thickBot="1">
      <c r="A52" s="72"/>
      <c r="B52" s="73"/>
      <c r="C52" s="70" t="str">
        <f>'[4]CBClubes Masc Dia 8.10.16  '!D17</f>
        <v>9.Leandro Barbosa da Silva</v>
      </c>
      <c r="D52" s="93" t="str">
        <f>'[4]CBClubes Masc Dia 8.10.16  '!E17</f>
        <v>ADAP - PE</v>
      </c>
      <c r="E52" s="127">
        <f>'CBClubes Masc Dia 8.10.16  '!I17</f>
        <v>340</v>
      </c>
      <c r="F52" s="59">
        <f>'CBClubes Masc Dia 8.10.16  '!J17</f>
        <v>47</v>
      </c>
      <c r="G52" s="60">
        <f>'CBClubes Masc Dia 8.10.16  '!K17</f>
        <v>33.0561</v>
      </c>
      <c r="H52" s="61">
        <f>'CBClubes Masc Dia 9.10.16  '!I17</f>
        <v>194</v>
      </c>
      <c r="I52" s="102">
        <f>'CBClubes Masc Dia 9.10.16  '!J17</f>
        <v>39</v>
      </c>
      <c r="J52" s="74">
        <f>'CBClubes Masc Dia 9.10.16  '!K17</f>
        <v>41.0861</v>
      </c>
      <c r="K52" s="64"/>
      <c r="L52" s="65">
        <f t="shared" si="3"/>
        <v>74.1422</v>
      </c>
      <c r="M52" s="66">
        <f t="shared" si="4"/>
        <v>44</v>
      </c>
      <c r="N52" s="167"/>
      <c r="O52" s="98"/>
      <c r="P52" s="99"/>
      <c r="Q52" s="99"/>
    </row>
    <row r="53" spans="1:17" s="46" customFormat="1" ht="31.5" customHeight="1" thickBot="1">
      <c r="A53" s="72"/>
      <c r="B53" s="73"/>
      <c r="C53" s="69" t="str">
        <f>'[4]CBClubes Masc Dia 8.10.16  '!D62</f>
        <v>54.Hugo Humberto Monteiro Dobroes</v>
      </c>
      <c r="D53" s="93" t="str">
        <f>'[4]CBClubes Masc Dia 8.10.16  '!E62</f>
        <v>COPA - PE</v>
      </c>
      <c r="E53" s="127">
        <f>'CBClubes Masc Dia 8.10.16  '!I62</f>
        <v>1235</v>
      </c>
      <c r="F53" s="59">
        <f>'CBClubes Masc Dia 8.10.16  '!J62</f>
        <v>7</v>
      </c>
      <c r="G53" s="60">
        <f>'CBClubes Masc Dia 8.10.16  '!K62</f>
        <v>73.2701</v>
      </c>
      <c r="H53" s="61">
        <f>'CBClubes Masc Dia 9.10.16  '!I62</f>
        <v>0</v>
      </c>
      <c r="I53" s="129">
        <f>'CBClubes Masc Dia 9.10.16  '!J62</f>
        <v>0</v>
      </c>
      <c r="J53" s="74">
        <f>'CBClubes Masc Dia 9.10.16  '!K62</f>
        <v>0</v>
      </c>
      <c r="K53" s="64"/>
      <c r="L53" s="65">
        <f t="shared" si="3"/>
        <v>73.2701</v>
      </c>
      <c r="M53" s="66">
        <f t="shared" si="4"/>
        <v>45</v>
      </c>
      <c r="N53" s="167"/>
      <c r="O53" s="98"/>
      <c r="P53" s="99"/>
      <c r="Q53" s="99"/>
    </row>
    <row r="54" spans="1:17" s="46" customFormat="1" ht="31.5" customHeight="1" thickBot="1">
      <c r="A54" s="72"/>
      <c r="B54" s="73"/>
      <c r="C54" s="67" t="str">
        <f>'[4]CBClubes Masc Dia 8.10.16  '!D32</f>
        <v>24.Paulo Roberto de Jesus</v>
      </c>
      <c r="D54" s="93" t="str">
        <f>'[4]CBClubes Masc Dia 8.10.16  '!E32</f>
        <v>CARIACICA - ES</v>
      </c>
      <c r="E54" s="127">
        <f>'CBClubes Masc Dia 8.10.16  '!I32</f>
        <v>1027</v>
      </c>
      <c r="F54" s="59">
        <f>'CBClubes Masc Dia 8.10.16  '!J32</f>
        <v>10</v>
      </c>
      <c r="G54" s="60">
        <f>'CBClubes Masc Dia 8.10.16  '!K32</f>
        <v>70.2485</v>
      </c>
      <c r="H54" s="61">
        <f>'CBClubes Masc Dia 9.10.16  '!I32</f>
        <v>0</v>
      </c>
      <c r="I54" s="102">
        <f>'CBClubes Masc Dia 9.10.16  '!J32</f>
        <v>0</v>
      </c>
      <c r="J54" s="74">
        <f>'CBClubes Masc Dia 9.10.16  '!K32</f>
        <v>0</v>
      </c>
      <c r="K54" s="64"/>
      <c r="L54" s="65">
        <f t="shared" si="3"/>
        <v>70.2485</v>
      </c>
      <c r="M54" s="66">
        <f t="shared" si="4"/>
        <v>46</v>
      </c>
      <c r="N54" s="167"/>
      <c r="O54" s="98"/>
      <c r="P54" s="99"/>
      <c r="Q54" s="99"/>
    </row>
    <row r="55" spans="1:17" s="46" customFormat="1" ht="31.5" customHeight="1" thickBot="1">
      <c r="A55" s="72"/>
      <c r="B55" s="73"/>
      <c r="C55" s="69" t="str">
        <f>'[4]CBClubes Masc Dia 8.10.16  '!D81</f>
        <v>73.Renato César Pontes Borges</v>
      </c>
      <c r="D55" s="93" t="str">
        <f>'[4]CBClubes Masc Dia 8.10.16  '!E81</f>
        <v>PELICANO - CE</v>
      </c>
      <c r="E55" s="127">
        <f>'CBClubes Masc Dia 8.10.16  '!I81</f>
        <v>331</v>
      </c>
      <c r="F55" s="59">
        <f>'CBClubes Masc Dia 8.10.16  '!J81</f>
        <v>48</v>
      </c>
      <c r="G55" s="60">
        <f>'CBClubes Masc Dia 8.10.16  '!K81</f>
        <v>32.0528</v>
      </c>
      <c r="H55" s="61">
        <f>'CBClubes Masc Dia 9.10.16  '!I81</f>
        <v>146</v>
      </c>
      <c r="I55" s="129">
        <f>'CBClubes Masc Dia 9.10.16  '!J81</f>
        <v>42</v>
      </c>
      <c r="J55" s="74">
        <f>'CBClubes Masc Dia 9.10.16  '!K81</f>
        <v>38.0741</v>
      </c>
      <c r="K55" s="64"/>
      <c r="L55" s="65">
        <f t="shared" si="3"/>
        <v>70.1269</v>
      </c>
      <c r="M55" s="66">
        <f t="shared" si="4"/>
        <v>47</v>
      </c>
      <c r="N55" s="167"/>
      <c r="O55" s="98"/>
      <c r="P55" s="99"/>
      <c r="Q55" s="99"/>
    </row>
    <row r="56" spans="1:17" s="46" customFormat="1" ht="31.5" customHeight="1" thickBot="1">
      <c r="A56" s="72"/>
      <c r="B56" s="73"/>
      <c r="C56" s="67" t="str">
        <f>'[4]CBClubes Masc Dia 8.10.16  '!D30</f>
        <v>22.Ademir Nascimento Junior</v>
      </c>
      <c r="D56" s="93" t="str">
        <f>'[4]CBClubes Masc Dia 8.10.16  '!E30</f>
        <v>CARIACICA - ES</v>
      </c>
      <c r="E56" s="127">
        <f>'CBClubes Masc Dia 8.10.16  '!I30</f>
        <v>118</v>
      </c>
      <c r="F56" s="59">
        <f>'CBClubes Masc Dia 8.10.16  '!J30</f>
        <v>65</v>
      </c>
      <c r="G56" s="60">
        <f>'CBClubes Masc Dia 8.10.16  '!K30</f>
        <v>15.012</v>
      </c>
      <c r="H56" s="61">
        <f>'CBClubes Masc Dia 9.10.16  '!I30</f>
        <v>330</v>
      </c>
      <c r="I56" s="102">
        <f>'CBClubes Masc Dia 9.10.16  '!J30</f>
        <v>27</v>
      </c>
      <c r="J56" s="74">
        <f>'CBClubes Masc Dia 9.10.16  '!K30</f>
        <v>53.1431</v>
      </c>
      <c r="K56" s="64"/>
      <c r="L56" s="65">
        <f t="shared" si="3"/>
        <v>68.1551</v>
      </c>
      <c r="M56" s="66">
        <f t="shared" si="4"/>
        <v>48</v>
      </c>
      <c r="N56" s="167"/>
      <c r="O56" s="98"/>
      <c r="P56" s="99"/>
      <c r="Q56" s="99"/>
    </row>
    <row r="57" spans="1:17" s="46" customFormat="1" ht="31.5" customHeight="1" thickBot="1">
      <c r="A57" s="72"/>
      <c r="B57" s="73"/>
      <c r="C57" s="69" t="str">
        <f>'[4]CBClubes Masc Dia 8.10.16  '!D46</f>
        <v>38.Brunno Fonte Costa e Silva</v>
      </c>
      <c r="D57" s="93" t="str">
        <f>'[4]CBClubes Masc Dia 8.10.16  '!E46</f>
        <v>CLUPERE - PE</v>
      </c>
      <c r="E57" s="127">
        <f>'CBClubes Masc Dia 8.10.16  '!I46</f>
        <v>498</v>
      </c>
      <c r="F57" s="59">
        <f>'CBClubes Masc Dia 8.10.16  '!J46</f>
        <v>40</v>
      </c>
      <c r="G57" s="60">
        <f>'CBClubes Masc Dia 8.10.16  '!K46</f>
        <v>40.082</v>
      </c>
      <c r="H57" s="61">
        <f>'CBClubes Masc Dia 9.10.16  '!I46</f>
        <v>46</v>
      </c>
      <c r="I57" s="62">
        <f>'CBClubes Masc Dia 9.10.16  '!J46</f>
        <v>52</v>
      </c>
      <c r="J57" s="63">
        <f>'CBClubes Masc Dia 9.10.16  '!K46</f>
        <v>28.0406</v>
      </c>
      <c r="K57" s="64"/>
      <c r="L57" s="65">
        <f t="shared" si="3"/>
        <v>68.1226</v>
      </c>
      <c r="M57" s="66">
        <f t="shared" si="4"/>
        <v>49</v>
      </c>
      <c r="N57" s="167"/>
      <c r="O57" s="98"/>
      <c r="P57" s="99"/>
      <c r="Q57" s="99"/>
    </row>
    <row r="58" spans="1:17" s="46" customFormat="1" ht="31.5" customHeight="1" thickBot="1">
      <c r="A58" s="72"/>
      <c r="B58" s="73"/>
      <c r="C58" s="69" t="str">
        <f>'[4]CBClubes Masc Dia 8.10.16  '!D86</f>
        <v>78.José Iran Tavares </v>
      </c>
      <c r="D58" s="93" t="str">
        <f>'[4]CBClubes Masc Dia 8.10.16  '!E86</f>
        <v>ASFAD- CE</v>
      </c>
      <c r="E58" s="127">
        <f>'CBClubes Masc Dia 8.10.16  '!I86</f>
        <v>346</v>
      </c>
      <c r="F58" s="59">
        <f>'CBClubes Masc Dia 8.10.16  '!J86</f>
        <v>46</v>
      </c>
      <c r="G58" s="60">
        <f>'CBClubes Masc Dia 8.10.16  '!K86</f>
        <v>34.0595</v>
      </c>
      <c r="H58" s="61">
        <f>'CBClubes Masc Dia 9.10.16  '!I86</f>
        <v>132</v>
      </c>
      <c r="I58" s="129">
        <f>'CBClubes Masc Dia 9.10.16  '!J86</f>
        <v>46</v>
      </c>
      <c r="J58" s="74">
        <f>'CBClubes Masc Dia 9.10.16  '!K86</f>
        <v>34.0595</v>
      </c>
      <c r="K58" s="64"/>
      <c r="L58" s="65">
        <f t="shared" si="3"/>
        <v>68.119</v>
      </c>
      <c r="M58" s="66">
        <f t="shared" si="4"/>
        <v>50</v>
      </c>
      <c r="N58" s="167"/>
      <c r="O58" s="98"/>
      <c r="P58" s="99"/>
      <c r="Q58" s="99"/>
    </row>
    <row r="59" spans="1:17" s="46" customFormat="1" ht="31.5" customHeight="1" thickBot="1">
      <c r="A59" s="72"/>
      <c r="B59" s="73"/>
      <c r="C59" s="69" t="str">
        <f>'[4]CBClubes Masc Dia 8.10.16  '!D44</f>
        <v>36.Marcello Aguiar Tomaz Monteiro</v>
      </c>
      <c r="D59" s="93" t="str">
        <f>'[4]CBClubes Masc Dia 8.10.16  '!E44</f>
        <v>CLUPERE - PE</v>
      </c>
      <c r="E59" s="127">
        <f>'CBClubes Masc Dia 8.10.16  '!I44</f>
        <v>871</v>
      </c>
      <c r="F59" s="59">
        <f>'CBClubes Masc Dia 8.10.16  '!J44</f>
        <v>15</v>
      </c>
      <c r="G59" s="60">
        <f>'CBClubes Masc Dia 8.10.16  '!K44</f>
        <v>65.2145</v>
      </c>
      <c r="H59" s="61">
        <f>'CBClubes Masc Dia 9.10.16  '!I44</f>
        <v>0</v>
      </c>
      <c r="I59" s="102">
        <f>'CBClubes Masc Dia 9.10.16  '!J44</f>
        <v>0</v>
      </c>
      <c r="J59" s="74">
        <f>'CBClubes Masc Dia 9.10.16  '!K44</f>
        <v>0</v>
      </c>
      <c r="K59" s="64"/>
      <c r="L59" s="65">
        <f t="shared" si="3"/>
        <v>65.2145</v>
      </c>
      <c r="M59" s="66">
        <f t="shared" si="4"/>
        <v>51</v>
      </c>
      <c r="N59" s="167"/>
      <c r="O59" s="98"/>
      <c r="P59" s="99"/>
      <c r="Q59" s="99"/>
    </row>
    <row r="60" spans="1:17" s="46" customFormat="1" ht="31.5" customHeight="1" thickBot="1">
      <c r="A60" s="72"/>
      <c r="B60" s="73"/>
      <c r="C60" s="69" t="str">
        <f>'[4]CBClubes Masc Dia 8.10.16  '!D85</f>
        <v>77.José Cavalcante de Almeida</v>
      </c>
      <c r="D60" s="93" t="str">
        <f>'[4]CBClubes Masc Dia 8.10.16  '!E85</f>
        <v>TAINHA - AL</v>
      </c>
      <c r="E60" s="127">
        <f>'CBClubes Masc Dia 8.10.16  '!I85</f>
        <v>54</v>
      </c>
      <c r="F60" s="59">
        <f>'CBClubes Masc Dia 8.10.16  '!J85</f>
        <v>67</v>
      </c>
      <c r="G60" s="60">
        <f>'CBClubes Masc Dia 8.10.16  '!K85</f>
        <v>13.0091</v>
      </c>
      <c r="H60" s="61">
        <f>'CBClubes Masc Dia 9.10.16  '!I85</f>
        <v>310</v>
      </c>
      <c r="I60" s="129">
        <f>'CBClubes Masc Dia 9.10.16  '!J85</f>
        <v>30</v>
      </c>
      <c r="J60" s="74">
        <f>'CBClubes Masc Dia 9.10.16  '!K85</f>
        <v>50.1275</v>
      </c>
      <c r="K60" s="64"/>
      <c r="L60" s="65">
        <f t="shared" si="3"/>
        <v>63.1366</v>
      </c>
      <c r="M60" s="66">
        <f t="shared" si="4"/>
        <v>52</v>
      </c>
      <c r="N60" s="167"/>
      <c r="O60" s="98"/>
      <c r="P60" s="99"/>
      <c r="Q60" s="99"/>
    </row>
    <row r="61" spans="1:17" s="46" customFormat="1" ht="31.5" customHeight="1" thickBot="1">
      <c r="A61" s="72"/>
      <c r="B61" s="73"/>
      <c r="C61" s="69" t="str">
        <f>'[4]CBClubes Masc Dia 8.10.16  '!D77</f>
        <v>69.João Vitor Feitosa R. Rebouças</v>
      </c>
      <c r="D61" s="93" t="str">
        <f>'[4]CBClubes Masc Dia 8.10.16  '!E77</f>
        <v>PELICANO - CE</v>
      </c>
      <c r="E61" s="127">
        <f>'CBClubes Masc Dia 8.10.16  '!I77</f>
        <v>301</v>
      </c>
      <c r="F61" s="59">
        <f>'CBClubes Masc Dia 8.10.16  '!J77</f>
        <v>53</v>
      </c>
      <c r="G61" s="60">
        <f>'CBClubes Masc Dia 8.10.16  '!K77</f>
        <v>27.0378</v>
      </c>
      <c r="H61" s="61">
        <f>'CBClubes Masc Dia 9.10.16  '!I77</f>
        <v>141</v>
      </c>
      <c r="I61" s="129">
        <f>'CBClubes Masc Dia 9.10.16  '!J77</f>
        <v>45</v>
      </c>
      <c r="J61" s="74">
        <f>'CBClubes Masc Dia 9.10.16  '!K77</f>
        <v>35.063</v>
      </c>
      <c r="K61" s="64"/>
      <c r="L61" s="65">
        <f t="shared" si="3"/>
        <v>62.10080000000001</v>
      </c>
      <c r="M61" s="66">
        <f t="shared" si="4"/>
        <v>53</v>
      </c>
      <c r="N61" s="167"/>
      <c r="O61" s="98"/>
      <c r="P61" s="99"/>
      <c r="Q61" s="99"/>
    </row>
    <row r="62" spans="1:17" s="46" customFormat="1" ht="31.5" customHeight="1" thickBot="1">
      <c r="A62" s="72"/>
      <c r="B62" s="73"/>
      <c r="C62" s="69" t="str">
        <f>'[4]CBClubes Masc Dia 8.10.16  '!D59</f>
        <v>51.Flavio Henrique Diniz Cavalcante</v>
      </c>
      <c r="D62" s="93" t="str">
        <f>'[4]CBClubes Masc Dia 8.10.16  '!E59</f>
        <v>COPA - PE</v>
      </c>
      <c r="E62" s="127">
        <f>'CBClubes Masc Dia 8.10.16  '!I59</f>
        <v>769</v>
      </c>
      <c r="F62" s="59">
        <f>'CBClubes Masc Dia 8.10.16  '!J59</f>
        <v>20</v>
      </c>
      <c r="G62" s="60">
        <f>'CBClubes Masc Dia 8.10.16  '!K59</f>
        <v>60.183</v>
      </c>
      <c r="H62" s="61">
        <f>'CBClubes Masc Dia 9.10.16  '!I59</f>
        <v>0</v>
      </c>
      <c r="I62" s="129">
        <f>'CBClubes Masc Dia 9.10.16  '!J59</f>
        <v>0</v>
      </c>
      <c r="J62" s="74">
        <f>'CBClubes Masc Dia 9.10.16  '!K59</f>
        <v>0</v>
      </c>
      <c r="K62" s="64"/>
      <c r="L62" s="65">
        <f t="shared" si="3"/>
        <v>60.183</v>
      </c>
      <c r="M62" s="66">
        <f t="shared" si="4"/>
        <v>54</v>
      </c>
      <c r="N62" s="167"/>
      <c r="O62" s="98"/>
      <c r="P62" s="99"/>
      <c r="Q62" s="99"/>
    </row>
    <row r="63" spans="1:17" s="46" customFormat="1" ht="31.5" customHeight="1" thickBot="1">
      <c r="A63" s="72"/>
      <c r="B63" s="73"/>
      <c r="C63" s="67" t="str">
        <f>'[4]CBClubes Masc Dia 8.10.16  '!D22</f>
        <v>14.Janilson Gomes da Silva</v>
      </c>
      <c r="D63" s="93" t="str">
        <f>'[4]CBClubes Masc Dia 8.10.16  '!E22</f>
        <v>APAP - PB</v>
      </c>
      <c r="E63" s="127"/>
      <c r="F63" s="59" t="s">
        <v>27</v>
      </c>
      <c r="G63" s="60"/>
      <c r="H63" s="61">
        <f>'CBClubes Masc Dia 9.10.16  '!I22</f>
        <v>487</v>
      </c>
      <c r="I63" s="62">
        <f>'CBClubes Masc Dia 9.10.16  '!J22</f>
        <v>23</v>
      </c>
      <c r="J63" s="63">
        <f>'CBClubes Masc Dia 9.10.16  '!K22</f>
        <v>57.1653</v>
      </c>
      <c r="K63" s="64"/>
      <c r="L63" s="65">
        <v>57.1653</v>
      </c>
      <c r="M63" s="66">
        <f t="shared" si="4"/>
        <v>55</v>
      </c>
      <c r="N63" s="167"/>
      <c r="O63" s="98"/>
      <c r="P63" s="99"/>
      <c r="Q63" s="99"/>
    </row>
    <row r="64" spans="1:17" s="46" customFormat="1" ht="31.5" customHeight="1" thickBot="1">
      <c r="A64" s="72"/>
      <c r="B64" s="73"/>
      <c r="C64" s="69" t="str">
        <f>'[4]CBClubes Masc Dia 8.10.16  '!D84</f>
        <v>76.Ewerson Roney Valeriano</v>
      </c>
      <c r="D64" s="93" t="str">
        <f>'[4]CBClubes Masc Dia 8.10.16  '!E84</f>
        <v>TAINHA - AL</v>
      </c>
      <c r="E64" s="127">
        <f>'CBClubes Masc Dia 8.10.16  '!I84</f>
        <v>708</v>
      </c>
      <c r="F64" s="59">
        <f>'CBClubes Masc Dia 8.10.16  '!J84</f>
        <v>25</v>
      </c>
      <c r="G64" s="60">
        <f>'CBClubes Masc Dia 8.10.16  '!K84</f>
        <v>55.154</v>
      </c>
      <c r="H64" s="61">
        <f>'CBClubes Masc Dia 9.10.16  '!I84</f>
        <v>0</v>
      </c>
      <c r="I64" s="129">
        <f>'CBClubes Masc Dia 9.10.16  '!J84</f>
        <v>0</v>
      </c>
      <c r="J64" s="74">
        <f>'CBClubes Masc Dia 9.10.16  '!K84</f>
        <v>0</v>
      </c>
      <c r="K64" s="64"/>
      <c r="L64" s="65">
        <f aca="true" t="shared" si="5" ref="L64:L73">SUM(G64+J64)</f>
        <v>55.154</v>
      </c>
      <c r="M64" s="66">
        <f t="shared" si="4"/>
        <v>56</v>
      </c>
      <c r="N64" s="167"/>
      <c r="O64" s="98"/>
      <c r="P64" s="99"/>
      <c r="Q64" s="99"/>
    </row>
    <row r="65" spans="1:17" s="46" customFormat="1" ht="31.5" customHeight="1" thickBot="1">
      <c r="A65" s="72"/>
      <c r="B65" s="73"/>
      <c r="C65" s="69" t="str">
        <f>'[4]CBClubes Masc Dia 8.10.16  '!D15</f>
        <v>7.José Nobre de Jesus</v>
      </c>
      <c r="D65" s="93" t="str">
        <f>'[4]CBClubes Masc Dia 8.10.16  '!E15</f>
        <v>ADAP - PE</v>
      </c>
      <c r="E65" s="127">
        <f>'CBClubes Masc Dia 8.10.16  '!I15</f>
        <v>0</v>
      </c>
      <c r="F65" s="59">
        <f>'CBClubes Masc Dia 8.10.16  '!J15</f>
        <v>0</v>
      </c>
      <c r="G65" s="60">
        <f>'CBClubes Masc Dia 8.10.16  '!K15</f>
        <v>0</v>
      </c>
      <c r="H65" s="61">
        <f>'CBClubes Masc Dia 9.10.16  '!I15</f>
        <v>316</v>
      </c>
      <c r="I65" s="102">
        <f>'CBClubes Masc Dia 9.10.16  '!J15</f>
        <v>28</v>
      </c>
      <c r="J65" s="74">
        <f>'CBClubes Masc Dia 9.10.16  '!K15</f>
        <v>52.1378</v>
      </c>
      <c r="K65" s="64"/>
      <c r="L65" s="65">
        <f t="shared" si="5"/>
        <v>52.1378</v>
      </c>
      <c r="M65" s="66">
        <f t="shared" si="4"/>
        <v>57</v>
      </c>
      <c r="N65" s="167"/>
      <c r="O65" s="98"/>
      <c r="P65" s="99"/>
      <c r="Q65" s="99"/>
    </row>
    <row r="66" spans="1:17" s="46" customFormat="1" ht="31.5" customHeight="1" thickBot="1">
      <c r="A66" s="72"/>
      <c r="B66" s="73"/>
      <c r="C66" s="67" t="str">
        <f>'[4]CBClubes Masc Dia 8.10.16  '!D37</f>
        <v>29.Gilson de Carvalho Nino</v>
      </c>
      <c r="D66" s="93" t="str">
        <f>'[4]CBClubes Masc Dia 8.10.16  '!E37</f>
        <v>CLUPERE - PE</v>
      </c>
      <c r="E66" s="127">
        <f>'CBClubes Masc Dia 8.10.16  '!I37</f>
        <v>120</v>
      </c>
      <c r="F66" s="59">
        <f>'CBClubes Masc Dia 8.10.16  '!J37</f>
        <v>64</v>
      </c>
      <c r="G66" s="60">
        <f>'CBClubes Masc Dia 8.10.16  '!K37</f>
        <v>16.0136</v>
      </c>
      <c r="H66" s="61">
        <f>'CBClubes Masc Dia 9.10.16  '!I37</f>
        <v>145</v>
      </c>
      <c r="I66" s="102">
        <f>'CBClubes Masc Dia 9.10.16  '!J37</f>
        <v>44</v>
      </c>
      <c r="J66" s="74">
        <f>'CBClubes Masc Dia 9.10.16  '!K37</f>
        <v>36.0666</v>
      </c>
      <c r="K66" s="64"/>
      <c r="L66" s="65">
        <f t="shared" si="5"/>
        <v>52.080200000000005</v>
      </c>
      <c r="M66" s="66">
        <f t="shared" si="4"/>
        <v>58</v>
      </c>
      <c r="N66" s="167"/>
      <c r="O66" s="98"/>
      <c r="P66" s="99"/>
      <c r="Q66" s="99"/>
    </row>
    <row r="67" spans="1:17" s="46" customFormat="1" ht="31.5" customHeight="1" thickBot="1">
      <c r="A67" s="72"/>
      <c r="B67" s="73"/>
      <c r="C67" s="69" t="str">
        <f>'[4]CBClubes Masc Dia 8.10.16  '!D58</f>
        <v>50.Fabien Sergio Brito de Carvalho</v>
      </c>
      <c r="D67" s="93" t="str">
        <f>'[4]CBClubes Masc Dia 8.10.16  '!E58</f>
        <v>COPA - PE</v>
      </c>
      <c r="E67" s="127">
        <f>'CBClubes Masc Dia 8.10.16  '!I58</f>
        <v>596</v>
      </c>
      <c r="F67" s="59">
        <f>'CBClubes Masc Dia 8.10.16  '!J58</f>
        <v>31</v>
      </c>
      <c r="G67" s="60">
        <f>'CBClubes Masc Dia 8.10.16  '!K58</f>
        <v>49.1225</v>
      </c>
      <c r="H67" s="61">
        <f>'CBClubes Masc Dia 9.10.16  '!I58</f>
        <v>0</v>
      </c>
      <c r="I67" s="128">
        <f>'CBClubes Masc Dia 9.10.16  '!J58</f>
        <v>0</v>
      </c>
      <c r="J67" s="63">
        <f>'CBClubes Masc Dia 9.10.16  '!K58</f>
        <v>0</v>
      </c>
      <c r="K67" s="64"/>
      <c r="L67" s="65">
        <f t="shared" si="5"/>
        <v>49.1225</v>
      </c>
      <c r="M67" s="66">
        <f t="shared" si="4"/>
        <v>59</v>
      </c>
      <c r="N67" s="167"/>
      <c r="O67" s="98"/>
      <c r="P67" s="99"/>
      <c r="Q67" s="99"/>
    </row>
    <row r="68" spans="1:17" s="46" customFormat="1" ht="31.5" customHeight="1" thickBot="1">
      <c r="A68" s="72"/>
      <c r="B68" s="73"/>
      <c r="C68" s="69" t="str">
        <f>'[4]CBClubes Masc Dia 8.10.16  '!D75</f>
        <v>67.Guido Rabelo Nobre Júnior</v>
      </c>
      <c r="D68" s="93" t="str">
        <f>'[4]CBClubes Masc Dia 8.10.16  '!E75</f>
        <v>PELICANO - CE</v>
      </c>
      <c r="E68" s="127">
        <f>'CBClubes Masc Dia 8.10.16  '!I75</f>
        <v>42</v>
      </c>
      <c r="F68" s="59">
        <f>'CBClubes Masc Dia 8.10.16  '!J75</f>
        <v>69</v>
      </c>
      <c r="G68" s="60">
        <f>'CBClubes Masc Dia 8.10.16  '!K75</f>
        <v>11.0066</v>
      </c>
      <c r="H68" s="61">
        <f>'CBClubes Masc Dia 9.10.16  '!I75</f>
        <v>146</v>
      </c>
      <c r="I68" s="129">
        <f>'CBClubes Masc Dia 9.10.16  '!J75</f>
        <v>42</v>
      </c>
      <c r="J68" s="74">
        <f>'CBClubes Masc Dia 9.10.16  '!K75</f>
        <v>38.0741</v>
      </c>
      <c r="K68" s="64"/>
      <c r="L68" s="65">
        <f t="shared" si="5"/>
        <v>49.0807</v>
      </c>
      <c r="M68" s="66">
        <f t="shared" si="4"/>
        <v>60</v>
      </c>
      <c r="N68" s="167"/>
      <c r="O68" s="98"/>
      <c r="P68" s="99"/>
      <c r="Q68" s="99"/>
    </row>
    <row r="69" spans="1:17" s="46" customFormat="1" ht="31.5" customHeight="1" thickBot="1">
      <c r="A69" s="72"/>
      <c r="B69" s="73"/>
      <c r="C69" s="67" t="str">
        <f>'[4]CBClubes Masc Dia 8.10.16  '!D38</f>
        <v>30.Felipe Dornelas Câmara Teixeira</v>
      </c>
      <c r="D69" s="93" t="str">
        <f>'[4]CBClubes Masc Dia 8.10.16  '!E38</f>
        <v>CLUPERE - PE</v>
      </c>
      <c r="E69" s="127">
        <f>'CBClubes Masc Dia 8.10.16  '!I38</f>
        <v>564</v>
      </c>
      <c r="F69" s="59">
        <f>'CBClubes Masc Dia 8.10.16  '!J38</f>
        <v>33</v>
      </c>
      <c r="G69" s="60">
        <f>'CBClubes Masc Dia 8.10.16  '!K38</f>
        <v>47.1128</v>
      </c>
      <c r="H69" s="61">
        <f>'CBClubes Masc Dia 9.10.16  '!I38</f>
        <v>0</v>
      </c>
      <c r="I69" s="102">
        <f>'CBClubes Masc Dia 9.10.16  '!J38</f>
        <v>0</v>
      </c>
      <c r="J69" s="74">
        <f>'CBClubes Masc Dia 9.10.16  '!K38</f>
        <v>0</v>
      </c>
      <c r="K69" s="64"/>
      <c r="L69" s="65">
        <f t="shared" si="5"/>
        <v>47.1128</v>
      </c>
      <c r="M69" s="66">
        <f t="shared" si="4"/>
        <v>61</v>
      </c>
      <c r="N69" s="167"/>
      <c r="O69" s="98"/>
      <c r="P69" s="99"/>
      <c r="Q69" s="99"/>
    </row>
    <row r="70" spans="1:17" s="46" customFormat="1" ht="31.5" customHeight="1" thickBot="1">
      <c r="A70" s="72"/>
      <c r="B70" s="73"/>
      <c r="C70" s="67" t="str">
        <f>'[4]CBClubes Masc Dia 8.10.16  '!D34</f>
        <v>26.Antonio Marcos Gomes Manhães</v>
      </c>
      <c r="D70" s="93" t="str">
        <f>'[4]CBClubes Masc Dia 8.10.16  '!E34</f>
        <v>CLUPERE - PE</v>
      </c>
      <c r="E70" s="127">
        <f>'CBClubes Masc Dia 8.10.16  '!I34</f>
        <v>510</v>
      </c>
      <c r="F70" s="59">
        <f>'CBClubes Masc Dia 8.10.16  '!J34</f>
        <v>37</v>
      </c>
      <c r="G70" s="60">
        <f>'CBClubes Masc Dia 8.10.16  '!K34</f>
        <v>43.0946</v>
      </c>
      <c r="H70" s="61">
        <f>'CBClubes Masc Dia 9.10.16  '!I34</f>
        <v>0</v>
      </c>
      <c r="I70" s="62">
        <f>'CBClubes Masc Dia 9.10.16  '!J34</f>
        <v>0</v>
      </c>
      <c r="J70" s="63">
        <f>'CBClubes Masc Dia 9.10.16  '!K34</f>
        <v>0</v>
      </c>
      <c r="K70" s="64"/>
      <c r="L70" s="65">
        <f t="shared" si="5"/>
        <v>43.0946</v>
      </c>
      <c r="M70" s="66">
        <f t="shared" si="4"/>
        <v>62</v>
      </c>
      <c r="N70" s="167"/>
      <c r="O70" s="98"/>
      <c r="P70" s="99"/>
      <c r="Q70" s="99"/>
    </row>
    <row r="71" spans="1:17" s="46" customFormat="1" ht="31.5" customHeight="1" thickBot="1">
      <c r="A71" s="72"/>
      <c r="B71" s="73"/>
      <c r="C71" s="58" t="str">
        <f>'[4]CBClubes Masc Dia 8.10.16  '!D9</f>
        <v>1.Alexandre Martins de Melo</v>
      </c>
      <c r="D71" s="92" t="str">
        <f>'[4]CBClubes Masc Dia 8.10.16  '!E9</f>
        <v>ADAP - PE</v>
      </c>
      <c r="E71" s="127">
        <f>'CBClubes Masc Dia 8.10.16  '!I9</f>
        <v>432</v>
      </c>
      <c r="F71" s="59">
        <f>'CBClubes Masc Dia 8.10.16  '!J9</f>
        <v>44</v>
      </c>
      <c r="G71" s="60">
        <f>'CBClubes Masc Dia 8.10.16  '!K9</f>
        <v>36.0666</v>
      </c>
      <c r="H71" s="61">
        <f>'CBClubes Masc Dia 9.10.16  '!I9</f>
        <v>0</v>
      </c>
      <c r="I71" s="102">
        <f>'CBClubes Masc Dia 9.10.16  '!J9</f>
        <v>0</v>
      </c>
      <c r="J71" s="74">
        <f>'CBClubes Masc Dia 9.10.16  '!K9</f>
        <v>0</v>
      </c>
      <c r="K71" s="64">
        <f>SUM(H71+E71/100+F71/10000000+G71/100000000000)</f>
        <v>4.320004400360666</v>
      </c>
      <c r="L71" s="65">
        <f t="shared" si="5"/>
        <v>36.0666</v>
      </c>
      <c r="M71" s="66">
        <f t="shared" si="4"/>
        <v>63</v>
      </c>
      <c r="N71" s="167"/>
      <c r="O71" s="98"/>
      <c r="P71" s="99"/>
      <c r="Q71" s="99"/>
    </row>
    <row r="72" spans="1:17" s="46" customFormat="1" ht="31.5" customHeight="1" thickBot="1">
      <c r="A72" s="72"/>
      <c r="B72" s="73"/>
      <c r="C72" s="69" t="str">
        <f>'[4]CBClubes Masc Dia 8.10.16  '!D42</f>
        <v>34.Lenilson Camilo de Santana</v>
      </c>
      <c r="D72" s="93" t="str">
        <f>'[4]CBClubes Masc Dia 8.10.16  '!E42</f>
        <v>CLUPERE - PE</v>
      </c>
      <c r="E72" s="127">
        <f>'CBClubes Masc Dia 8.10.16  '!I42</f>
        <v>322</v>
      </c>
      <c r="F72" s="59">
        <f>'CBClubes Masc Dia 8.10.16  '!J42</f>
        <v>49</v>
      </c>
      <c r="G72" s="60">
        <f>'CBClubes Masc Dia 8.10.16  '!K42</f>
        <v>31.0496</v>
      </c>
      <c r="H72" s="61">
        <f>'CBClubes Masc Dia 9.10.16  '!I42</f>
        <v>0</v>
      </c>
      <c r="I72" s="62">
        <f>'CBClubes Masc Dia 9.10.16  '!J42</f>
        <v>0</v>
      </c>
      <c r="J72" s="63">
        <f>'CBClubes Masc Dia 9.10.16  '!K42</f>
        <v>0</v>
      </c>
      <c r="K72" s="64"/>
      <c r="L72" s="65">
        <f t="shared" si="5"/>
        <v>31.0496</v>
      </c>
      <c r="M72" s="66">
        <f t="shared" si="4"/>
        <v>64</v>
      </c>
      <c r="N72" s="167"/>
      <c r="O72" s="98"/>
      <c r="P72" s="99"/>
      <c r="Q72" s="99"/>
    </row>
    <row r="73" spans="1:17" s="46" customFormat="1" ht="31.5" customHeight="1" thickBot="1">
      <c r="A73" s="72"/>
      <c r="B73" s="73"/>
      <c r="C73" s="69" t="str">
        <f>'[4]CBClubes Masc Dia 8.10.16  '!D65</f>
        <v>57.Ednaldo do Nascmento Ribeiro</v>
      </c>
      <c r="D73" s="93" t="str">
        <f>'[4]CBClubes Masc Dia 8.10.16  '!E65</f>
        <v>PELICANO - CE</v>
      </c>
      <c r="E73" s="127">
        <f>'CBClubes Masc Dia 8.10.16  '!I65</f>
        <v>314</v>
      </c>
      <c r="F73" s="59">
        <f>'CBClubes Masc Dia 8.10.16  '!J65</f>
        <v>51</v>
      </c>
      <c r="G73" s="60">
        <f>'CBClubes Masc Dia 8.10.16  '!K65</f>
        <v>29.0435</v>
      </c>
      <c r="H73" s="61">
        <f>'CBClubes Masc Dia 9.10.16  '!I65</f>
        <v>0</v>
      </c>
      <c r="I73" s="129">
        <f>'CBClubes Masc Dia 9.10.16  '!J65</f>
        <v>0</v>
      </c>
      <c r="J73" s="74">
        <f>'CBClubes Masc Dia 9.10.16  '!K65</f>
        <v>0</v>
      </c>
      <c r="K73" s="64"/>
      <c r="L73" s="65">
        <f t="shared" si="5"/>
        <v>29.0435</v>
      </c>
      <c r="M73" s="66">
        <f>IF(L73=0,0,RANK(L73,$L$9:$L$87,0))</f>
        <v>65</v>
      </c>
      <c r="N73" s="167"/>
      <c r="O73" s="98"/>
      <c r="P73" s="99"/>
      <c r="Q73" s="99"/>
    </row>
    <row r="74" spans="1:17" s="46" customFormat="1" ht="31.5" customHeight="1" thickBot="1">
      <c r="A74" s="72"/>
      <c r="B74" s="73"/>
      <c r="C74" s="69" t="str">
        <f>'[4]CBClubes Masc Dia 8.10.16  '!D87</f>
        <v>79.Marcos Nunes Fonseca</v>
      </c>
      <c r="D74" s="93" t="str">
        <f>'[4]CBClubes Masc Dia 8.10.16  '!E87</f>
        <v>BARRACUDA - RJ</v>
      </c>
      <c r="E74" s="127">
        <f>'CBClubes Masc Dia 8.10.16  '!I87</f>
        <v>235</v>
      </c>
      <c r="F74" s="59">
        <f>'CBClubes Masc Dia 8.10.16  '!J87</f>
        <v>54</v>
      </c>
      <c r="G74" s="60">
        <f>'CBClubes Masc Dia 8.10.16  '!K87</f>
        <v>26.0351</v>
      </c>
      <c r="H74" s="61"/>
      <c r="I74" s="128" t="s">
        <v>27</v>
      </c>
      <c r="J74" s="63"/>
      <c r="K74" s="64">
        <f>SUM(H74+E74/100+F74/10000000+G74/100000000000)</f>
        <v>2.350005400260351</v>
      </c>
      <c r="L74" s="65">
        <v>26.0351</v>
      </c>
      <c r="M74" s="66">
        <f>IF(L74=0,0,RANK(L74,$L$9:$L$87,0))</f>
        <v>66</v>
      </c>
      <c r="N74" s="167"/>
      <c r="O74" s="98"/>
      <c r="P74" s="99"/>
      <c r="Q74" s="99"/>
    </row>
    <row r="75" spans="1:17" s="46" customFormat="1" ht="31.5" customHeight="1" thickBot="1">
      <c r="A75" s="72"/>
      <c r="B75" s="73"/>
      <c r="C75" s="67" t="str">
        <f>'[4]CBClubes Masc Dia 8.10.16  '!D10</f>
        <v>2.Bruno Daltro Moura</v>
      </c>
      <c r="D75" s="92" t="str">
        <f>'[4]CBClubes Masc Dia 8.10.16  '!E10</f>
        <v>ADAP - PE</v>
      </c>
      <c r="E75" s="127">
        <f>'CBClubes Masc Dia 8.10.16  '!I10</f>
        <v>232</v>
      </c>
      <c r="F75" s="59">
        <f>'CBClubes Masc Dia 8.10.16  '!J10</f>
        <v>55</v>
      </c>
      <c r="G75" s="60">
        <f>'CBClubes Masc Dia 8.10.16  '!K10</f>
        <v>25.0325</v>
      </c>
      <c r="H75" s="61">
        <f>'CBClubes Masc Dia 9.10.16  '!I10</f>
        <v>0</v>
      </c>
      <c r="I75" s="102">
        <f>'CBClubes Masc Dia 9.10.16  '!J10</f>
        <v>0</v>
      </c>
      <c r="J75" s="74">
        <f>'CBClubes Masc Dia 9.10.16  '!K10</f>
        <v>0</v>
      </c>
      <c r="K75" s="64"/>
      <c r="L75" s="65">
        <f>SUM(G75+J75)</f>
        <v>25.0325</v>
      </c>
      <c r="M75" s="66">
        <f>IF(L75=0,0,RANK(L75,$L$9:$L$87,0))</f>
        <v>67</v>
      </c>
      <c r="N75" s="167"/>
      <c r="O75" s="98"/>
      <c r="P75" s="99"/>
      <c r="Q75" s="99"/>
    </row>
    <row r="76" spans="1:17" s="46" customFormat="1" ht="31.5" customHeight="1" thickBot="1">
      <c r="A76" s="72"/>
      <c r="B76" s="73"/>
      <c r="C76" s="69" t="str">
        <f>'[4]CBClubes Masc Dia 8.10.16  '!D61</f>
        <v>53.Hermes Cristo Cunha Neto</v>
      </c>
      <c r="D76" s="93" t="str">
        <f>'[4]CBClubes Masc Dia 8.10.16  '!E61</f>
        <v>COPA - PE</v>
      </c>
      <c r="E76" s="127">
        <f>'CBClubes Masc Dia 8.10.16  '!I61</f>
        <v>224</v>
      </c>
      <c r="F76" s="59">
        <f>'CBClubes Masc Dia 8.10.16  '!J61</f>
        <v>56</v>
      </c>
      <c r="G76" s="60">
        <f>'CBClubes Masc Dia 8.10.16  '!K61</f>
        <v>24.03</v>
      </c>
      <c r="H76" s="61">
        <f>'CBClubes Masc Dia 9.10.16  '!I61</f>
        <v>0</v>
      </c>
      <c r="I76" s="129">
        <f>'CBClubes Masc Dia 9.10.16  '!J61</f>
        <v>0</v>
      </c>
      <c r="J76" s="74">
        <f>'CBClubes Masc Dia 9.10.16  '!K61</f>
        <v>0</v>
      </c>
      <c r="K76" s="64"/>
      <c r="L76" s="65">
        <f>SUM(G76+J76)</f>
        <v>24.03</v>
      </c>
      <c r="M76" s="66">
        <f>IF(L76=0,0,RANK(L76,$L$9:$L$87,0))</f>
        <v>68</v>
      </c>
      <c r="N76" s="167"/>
      <c r="O76" s="98"/>
      <c r="P76" s="99"/>
      <c r="Q76" s="99"/>
    </row>
    <row r="77" spans="1:17" s="46" customFormat="1" ht="31.5" customHeight="1" thickBot="1">
      <c r="A77" s="72"/>
      <c r="B77" s="73"/>
      <c r="C77" s="69" t="str">
        <f>'[4]CBClubes Masc Dia 8.10.16  '!D60</f>
        <v>52.Gleidson Jose Pereira de Souza</v>
      </c>
      <c r="D77" s="93" t="str">
        <f>'[4]CBClubes Masc Dia 8.10.16  '!E60</f>
        <v>COPA - PE</v>
      </c>
      <c r="E77" s="127">
        <f>'CBClubes Masc Dia 8.10.16  '!I60</f>
        <v>222</v>
      </c>
      <c r="F77" s="59">
        <f>'CBClubes Masc Dia 8.10.16  '!J60</f>
        <v>57</v>
      </c>
      <c r="G77" s="60">
        <f>'CBClubes Masc Dia 8.10.16  '!K60</f>
        <v>23.0276</v>
      </c>
      <c r="H77" s="61">
        <f>'CBClubes Masc Dia 9.10.16  '!I60</f>
        <v>0</v>
      </c>
      <c r="I77" s="129">
        <f>'CBClubes Masc Dia 9.10.16  '!J60</f>
        <v>0</v>
      </c>
      <c r="J77" s="74">
        <f>'CBClubes Masc Dia 9.10.16  '!K60</f>
        <v>0</v>
      </c>
      <c r="K77" s="64"/>
      <c r="L77" s="65">
        <f>SUM(G77+J77)</f>
        <v>23.0276</v>
      </c>
      <c r="M77" s="66">
        <f>IF(L77=0,0,RANK(L77,$L$9:$L$87,0))</f>
        <v>69</v>
      </c>
      <c r="N77" s="167"/>
      <c r="O77" s="98"/>
      <c r="P77" s="99"/>
      <c r="Q77" s="99"/>
    </row>
    <row r="78" spans="1:17" s="46" customFormat="1" ht="31.5" customHeight="1" thickBot="1">
      <c r="A78" s="72"/>
      <c r="B78" s="73"/>
      <c r="C78" s="67" t="str">
        <f>'[4]CBClubes Masc Dia 8.10.16  '!D13</f>
        <v>5.George Chaves Peixoto</v>
      </c>
      <c r="D78" s="93" t="str">
        <f>'[4]CBClubes Masc Dia 8.10.16  '!E13</f>
        <v>ADAP - PE</v>
      </c>
      <c r="E78" s="127">
        <f>'CBClubes Masc Dia 8.10.16  '!I13</f>
        <v>161</v>
      </c>
      <c r="F78" s="59">
        <f>'CBClubes Masc Dia 8.10.16  '!J13</f>
        <v>61</v>
      </c>
      <c r="G78" s="60">
        <f>'CBClubes Masc Dia 8.10.16  '!K13</f>
        <v>19.019</v>
      </c>
      <c r="H78" s="61">
        <f>'CBClubes Masc Dia 9.10.16  '!I13</f>
        <v>0</v>
      </c>
      <c r="I78" s="102">
        <f>'CBClubes Masc Dia 9.10.16  '!J13</f>
        <v>0</v>
      </c>
      <c r="J78" s="74">
        <f>'CBClubes Masc Dia 9.10.16  '!K13</f>
        <v>0</v>
      </c>
      <c r="K78" s="64"/>
      <c r="L78" s="65">
        <f>SUM(G78+J78)</f>
        <v>19.019</v>
      </c>
      <c r="M78" s="66">
        <f>IF(L78=0,0,RANK(L78,$L$9:$L$87,0))</f>
        <v>70</v>
      </c>
      <c r="N78" s="167"/>
      <c r="O78" s="98"/>
      <c r="P78" s="99"/>
      <c r="Q78" s="99"/>
    </row>
    <row r="79" spans="1:17" s="46" customFormat="1" ht="31.5" customHeight="1" thickBot="1">
      <c r="A79" s="72"/>
      <c r="B79" s="73"/>
      <c r="C79" s="67" t="str">
        <f>'[4]CBClubes Masc Dia 8.10.16  '!D28</f>
        <v>20.João Carlos Perrone Kasznar</v>
      </c>
      <c r="D79" s="93" t="str">
        <f>'[4]CBClubes Masc Dia 8.10.16  '!E28</f>
        <v>BARRACUDA - RJ</v>
      </c>
      <c r="E79" s="127">
        <f>'CBClubes Masc Dia 8.10.16  '!I28</f>
        <v>135</v>
      </c>
      <c r="F79" s="59">
        <f>'CBClubes Masc Dia 8.10.16  '!J28</f>
        <v>62</v>
      </c>
      <c r="G79" s="60">
        <f>'CBClubes Masc Dia 8.10.16  '!K28</f>
        <v>18.0171</v>
      </c>
      <c r="H79" s="61"/>
      <c r="I79" s="102" t="s">
        <v>27</v>
      </c>
      <c r="J79" s="74"/>
      <c r="K79" s="64"/>
      <c r="L79" s="65">
        <v>18.0171</v>
      </c>
      <c r="M79" s="66">
        <f>IF(L79=0,0,RANK(L79,$L$9:$L$87,0))</f>
        <v>71</v>
      </c>
      <c r="N79" s="167"/>
      <c r="O79" s="98"/>
      <c r="P79" s="99"/>
      <c r="Q79" s="99"/>
    </row>
    <row r="80" spans="1:17" s="46" customFormat="1" ht="31.5" customHeight="1" thickBot="1">
      <c r="A80" s="72"/>
      <c r="B80" s="73"/>
      <c r="C80" s="67" t="str">
        <f>'[4]CBClubes Masc Dia 8.10.16  '!D26</f>
        <v>18.Tiago Nobrega Zenaide</v>
      </c>
      <c r="D80" s="93" t="str">
        <f>'[4]CBClubes Masc Dia 8.10.16  '!E26</f>
        <v>APAP - PB</v>
      </c>
      <c r="E80" s="127"/>
      <c r="F80" s="59" t="s">
        <v>27</v>
      </c>
      <c r="G80" s="60"/>
      <c r="H80" s="61"/>
      <c r="I80" s="102" t="s">
        <v>27</v>
      </c>
      <c r="J80" s="74"/>
      <c r="K80" s="64"/>
      <c r="L80" s="65"/>
      <c r="M80" s="132" t="s">
        <v>27</v>
      </c>
      <c r="N80" s="167"/>
      <c r="O80" s="98"/>
      <c r="P80" s="99"/>
      <c r="Q80" s="99"/>
    </row>
    <row r="81" spans="1:17" s="46" customFormat="1" ht="31.5" customHeight="1" thickBot="1">
      <c r="A81" s="72"/>
      <c r="B81" s="73"/>
      <c r="C81" s="69" t="str">
        <f>'[4]CBClubes Masc Dia 8.10.16  '!D50</f>
        <v>42.Claudio dos Santos Menezes</v>
      </c>
      <c r="D81" s="93" t="str">
        <f>'[4]CBClubes Masc Dia 8.10.16  '!E50</f>
        <v>CLUPESIL - BA</v>
      </c>
      <c r="E81" s="127"/>
      <c r="F81" s="59" t="s">
        <v>27</v>
      </c>
      <c r="G81" s="60"/>
      <c r="H81" s="61"/>
      <c r="I81" s="129" t="s">
        <v>27</v>
      </c>
      <c r="J81" s="74"/>
      <c r="K81" s="64"/>
      <c r="L81" s="65"/>
      <c r="M81" s="132" t="s">
        <v>27</v>
      </c>
      <c r="N81" s="167"/>
      <c r="O81" s="98"/>
      <c r="P81" s="99"/>
      <c r="Q81" s="99"/>
    </row>
    <row r="82" spans="1:17" s="46" customFormat="1" ht="31.5" customHeight="1" thickBot="1">
      <c r="A82" s="72"/>
      <c r="B82" s="73"/>
      <c r="C82" s="69" t="str">
        <f>'[4]CBClubes Masc Dia 8.10.16  '!D57</f>
        <v>49.Delson Francisco Pereira</v>
      </c>
      <c r="D82" s="93" t="str">
        <f>'[4]CBClubes Masc Dia 8.10.16  '!E57</f>
        <v>COPA - PE</v>
      </c>
      <c r="E82" s="127"/>
      <c r="F82" s="59" t="s">
        <v>27</v>
      </c>
      <c r="G82" s="60"/>
      <c r="H82" s="61"/>
      <c r="I82" s="102" t="s">
        <v>27</v>
      </c>
      <c r="J82" s="74"/>
      <c r="K82" s="64"/>
      <c r="L82" s="65"/>
      <c r="M82" s="132" t="s">
        <v>27</v>
      </c>
      <c r="N82" s="167"/>
      <c r="O82" s="98"/>
      <c r="P82" s="99"/>
      <c r="Q82" s="99"/>
    </row>
    <row r="83" spans="1:17" s="46" customFormat="1" ht="31.5" customHeight="1" thickBot="1">
      <c r="A83" s="72"/>
      <c r="B83" s="73"/>
      <c r="C83" s="69" t="str">
        <f>'[4]CBClubes Masc Dia 8.10.16  '!D63</f>
        <v>55.Jose Francisco da Silva</v>
      </c>
      <c r="D83" s="93" t="str">
        <f>'[4]CBClubes Masc Dia 8.10.16  '!E63</f>
        <v>COPA - PE</v>
      </c>
      <c r="E83" s="127"/>
      <c r="F83" s="59" t="s">
        <v>27</v>
      </c>
      <c r="G83" s="60"/>
      <c r="H83" s="61"/>
      <c r="I83" s="102" t="s">
        <v>27</v>
      </c>
      <c r="J83" s="74"/>
      <c r="K83" s="64"/>
      <c r="L83" s="65"/>
      <c r="M83" s="132" t="s">
        <v>27</v>
      </c>
      <c r="N83" s="167"/>
      <c r="O83" s="98"/>
      <c r="P83" s="99"/>
      <c r="Q83" s="99"/>
    </row>
    <row r="84" spans="1:17" s="46" customFormat="1" ht="31.5" customHeight="1" thickBot="1">
      <c r="A84" s="72"/>
      <c r="B84" s="73"/>
      <c r="C84" s="69" t="str">
        <f>'[4]CBClubes Masc Dia 8.10.16  '!D67</f>
        <v>59.Edivaldo Andrade de Carvalho Lemos</v>
      </c>
      <c r="D84" s="93" t="str">
        <f>'[4]CBClubes Masc Dia 8.10.16  '!E67</f>
        <v>PELICANO - CE</v>
      </c>
      <c r="E84" s="127"/>
      <c r="F84" s="59" t="s">
        <v>27</v>
      </c>
      <c r="G84" s="60"/>
      <c r="H84" s="61"/>
      <c r="I84" s="102" t="s">
        <v>27</v>
      </c>
      <c r="J84" s="74"/>
      <c r="K84" s="64"/>
      <c r="L84" s="65"/>
      <c r="M84" s="132" t="s">
        <v>27</v>
      </c>
      <c r="N84" s="167"/>
      <c r="O84" s="98"/>
      <c r="P84" s="99"/>
      <c r="Q84" s="99"/>
    </row>
    <row r="85" spans="1:17" s="46" customFormat="1" ht="31.5" customHeight="1" thickBot="1">
      <c r="A85" s="72"/>
      <c r="B85" s="73"/>
      <c r="C85" s="69" t="str">
        <f>'[4]CBClubes Masc Dia 8.10.16  '!D70</f>
        <v>62.Fernando Henrique dos Santos Rocha</v>
      </c>
      <c r="D85" s="93" t="str">
        <f>'[4]CBClubes Masc Dia 8.10.16  '!E70</f>
        <v>PELICANO - CE</v>
      </c>
      <c r="E85" s="127"/>
      <c r="F85" s="59" t="s">
        <v>27</v>
      </c>
      <c r="G85" s="60"/>
      <c r="H85" s="61"/>
      <c r="I85" s="102" t="s">
        <v>27</v>
      </c>
      <c r="J85" s="74"/>
      <c r="K85" s="64"/>
      <c r="L85" s="65"/>
      <c r="M85" s="132" t="s">
        <v>27</v>
      </c>
      <c r="N85" s="167"/>
      <c r="O85" s="98"/>
      <c r="P85" s="99"/>
      <c r="Q85" s="99"/>
    </row>
    <row r="86" spans="1:17" s="46" customFormat="1" ht="31.5" customHeight="1" thickBot="1">
      <c r="A86" s="72"/>
      <c r="B86" s="73"/>
      <c r="C86" s="69" t="str">
        <f>'[4]CBClubes Masc Dia 8.10.16  '!D72</f>
        <v>64.Francisco Edilson Modesto de Souza</v>
      </c>
      <c r="D86" s="93" t="str">
        <f>'[4]CBClubes Masc Dia 8.10.16  '!E72</f>
        <v>PELICANO - CE</v>
      </c>
      <c r="E86" s="127"/>
      <c r="F86" s="59" t="s">
        <v>27</v>
      </c>
      <c r="G86" s="60"/>
      <c r="H86" s="61"/>
      <c r="I86" s="102" t="s">
        <v>27</v>
      </c>
      <c r="J86" s="74"/>
      <c r="K86" s="64"/>
      <c r="L86" s="65"/>
      <c r="M86" s="132" t="s">
        <v>27</v>
      </c>
      <c r="N86" s="167"/>
      <c r="O86" s="98"/>
      <c r="P86" s="99"/>
      <c r="Q86" s="99"/>
    </row>
    <row r="87" spans="1:17" s="46" customFormat="1" ht="31.5" customHeight="1">
      <c r="A87" s="72"/>
      <c r="B87" s="73"/>
      <c r="C87" s="69" t="str">
        <f>'[4]CBClubes Masc Dia 8.10.16  '!D74</f>
        <v>66.Fred Wilkson Rebouças da Silva</v>
      </c>
      <c r="D87" s="93" t="str">
        <f>'[4]CBClubes Masc Dia 8.10.16  '!E74</f>
        <v>PELICANO - CE</v>
      </c>
      <c r="E87" s="127"/>
      <c r="F87" s="59" t="s">
        <v>27</v>
      </c>
      <c r="G87" s="60"/>
      <c r="H87" s="61"/>
      <c r="I87" s="102" t="s">
        <v>27</v>
      </c>
      <c r="J87" s="74"/>
      <c r="K87" s="64"/>
      <c r="L87" s="65"/>
      <c r="M87" s="132" t="s">
        <v>27</v>
      </c>
      <c r="N87" s="167"/>
      <c r="O87" s="168" t="e">
        <f>SUM(H87+E87/100+F87/10000+G87/100000000)</f>
        <v>#VALUE!</v>
      </c>
      <c r="P87" s="169"/>
      <c r="Q87" s="169"/>
    </row>
    <row r="88" spans="1:15" s="46" customFormat="1" ht="31.5" customHeight="1" hidden="1" thickBot="1">
      <c r="A88" s="72"/>
      <c r="B88" s="56"/>
      <c r="C88" s="75" t="str">
        <f>'[4]CBClubes Masc Dia 8.10.16  '!D86</f>
        <v>78.José Iran Tavares </v>
      </c>
      <c r="D88" s="76" t="str">
        <f>'[4]CBClubes Masc Dia 8.10.16  '!E86</f>
        <v>ASFAD- CE</v>
      </c>
      <c r="E88" s="133"/>
      <c r="F88" s="77"/>
      <c r="G88" s="77"/>
      <c r="H88" s="78"/>
      <c r="I88" s="79"/>
      <c r="J88" s="63"/>
      <c r="K88" s="80">
        <f aca="true" t="shared" si="6" ref="K88:K111">SUM(H88+E88/100+F88/10000000+G88/100000000000)</f>
        <v>0</v>
      </c>
      <c r="L88" s="165">
        <f aca="true" t="shared" si="7" ref="L88:L111">SUM(H88+E88/100+F88/10000+G88/100000000)</f>
        <v>0</v>
      </c>
      <c r="M88" s="166"/>
      <c r="N88" s="166"/>
      <c r="O88" s="81"/>
    </row>
    <row r="89" spans="1:15" s="46" customFormat="1" ht="31.5" customHeight="1" hidden="1" thickBot="1">
      <c r="A89" s="72"/>
      <c r="B89" s="56"/>
      <c r="C89" s="75" t="str">
        <f>'[4]CBClubes Masc Dia 8.10.16  '!D87</f>
        <v>79.Marcos Nunes Fonseca</v>
      </c>
      <c r="D89" s="76" t="str">
        <f>'[4]CBClubes Masc Dia 8.10.16  '!E87</f>
        <v>BARRACUDA - RJ</v>
      </c>
      <c r="E89" s="134"/>
      <c r="F89" s="77"/>
      <c r="G89" s="77"/>
      <c r="H89" s="78"/>
      <c r="I89" s="79"/>
      <c r="J89" s="63"/>
      <c r="K89" s="80">
        <f t="shared" si="6"/>
        <v>0</v>
      </c>
      <c r="L89" s="165">
        <f t="shared" si="7"/>
        <v>0</v>
      </c>
      <c r="M89" s="166"/>
      <c r="N89" s="166"/>
      <c r="O89" s="81"/>
    </row>
    <row r="90" spans="1:15" s="46" customFormat="1" ht="31.5" customHeight="1" hidden="1" thickBot="1">
      <c r="A90" s="72"/>
      <c r="B90" s="56"/>
      <c r="C90" s="75" t="str">
        <f>'[4]CBClubes Masc Dia 8.10.16  '!D86</f>
        <v>78.José Iran Tavares </v>
      </c>
      <c r="D90" s="76" t="str">
        <f>'[4]CBClubes Masc Dia 8.10.16  '!E86</f>
        <v>ASFAD- CE</v>
      </c>
      <c r="E90" s="133"/>
      <c r="F90" s="77"/>
      <c r="G90" s="77"/>
      <c r="H90" s="78"/>
      <c r="I90" s="79"/>
      <c r="J90" s="63"/>
      <c r="K90" s="80">
        <f t="shared" si="6"/>
        <v>0</v>
      </c>
      <c r="L90" s="165">
        <f t="shared" si="7"/>
        <v>0</v>
      </c>
      <c r="M90" s="166"/>
      <c r="N90" s="166"/>
      <c r="O90" s="81"/>
    </row>
    <row r="91" spans="1:15" s="46" customFormat="1" ht="31.5" customHeight="1" hidden="1" thickBot="1">
      <c r="A91" s="72"/>
      <c r="B91" s="56"/>
      <c r="C91" s="75" t="str">
        <f>'[4]CBClubes Masc Dia 8.10.16  '!D87</f>
        <v>79.Marcos Nunes Fonseca</v>
      </c>
      <c r="D91" s="76" t="str">
        <f>'[4]CBClubes Masc Dia 8.10.16  '!E87</f>
        <v>BARRACUDA - RJ</v>
      </c>
      <c r="E91" s="134"/>
      <c r="F91" s="77"/>
      <c r="G91" s="77"/>
      <c r="H91" s="78"/>
      <c r="I91" s="79"/>
      <c r="J91" s="63"/>
      <c r="K91" s="80">
        <f t="shared" si="6"/>
        <v>0</v>
      </c>
      <c r="L91" s="165">
        <f t="shared" si="7"/>
        <v>0</v>
      </c>
      <c r="M91" s="166"/>
      <c r="N91" s="166"/>
      <c r="O91" s="81"/>
    </row>
    <row r="92" spans="1:15" s="46" customFormat="1" ht="31.5" customHeight="1" hidden="1" thickBot="1">
      <c r="A92" s="72"/>
      <c r="B92" s="56"/>
      <c r="C92" s="75" t="str">
        <f>'[4]CBClubes Masc Dia 8.10.16  '!D56</f>
        <v>48.Armando Jorge Araujo Alencar</v>
      </c>
      <c r="D92" s="76" t="str">
        <f>'[4]CBClubes Masc Dia 8.10.16  '!E56</f>
        <v>COPA - PE</v>
      </c>
      <c r="E92" s="133"/>
      <c r="F92" s="77"/>
      <c r="G92" s="77"/>
      <c r="H92" s="78"/>
      <c r="I92" s="79"/>
      <c r="J92" s="63"/>
      <c r="K92" s="80">
        <f t="shared" si="6"/>
        <v>0</v>
      </c>
      <c r="L92" s="165">
        <f t="shared" si="7"/>
        <v>0</v>
      </c>
      <c r="M92" s="166"/>
      <c r="N92" s="166"/>
      <c r="O92" s="81"/>
    </row>
    <row r="93" spans="1:15" s="46" customFormat="1" ht="31.5" customHeight="1" hidden="1" thickBot="1">
      <c r="A93" s="72"/>
      <c r="B93" s="56"/>
      <c r="C93" s="75" t="str">
        <f>'[4]CBClubes Masc Dia 8.10.16  '!D57</f>
        <v>49.Delson Francisco Pereira</v>
      </c>
      <c r="D93" s="76" t="str">
        <f>'[4]CBClubes Masc Dia 8.10.16  '!E57</f>
        <v>COPA - PE</v>
      </c>
      <c r="E93" s="134"/>
      <c r="F93" s="77"/>
      <c r="G93" s="77"/>
      <c r="H93" s="78"/>
      <c r="I93" s="79"/>
      <c r="J93" s="63"/>
      <c r="K93" s="80">
        <f t="shared" si="6"/>
        <v>0</v>
      </c>
      <c r="L93" s="165">
        <f t="shared" si="7"/>
        <v>0</v>
      </c>
      <c r="M93" s="166"/>
      <c r="N93" s="166"/>
      <c r="O93" s="81"/>
    </row>
    <row r="94" spans="1:15" s="46" customFormat="1" ht="31.5" customHeight="1" hidden="1" thickBot="1">
      <c r="A94" s="72"/>
      <c r="B94" s="56"/>
      <c r="C94" s="75" t="str">
        <f>'[4]CBClubes Masc Dia 8.10.16  '!D58</f>
        <v>50.Fabien Sergio Brito de Carvalho</v>
      </c>
      <c r="D94" s="76" t="str">
        <f>'[4]CBClubes Masc Dia 8.10.16  '!E58</f>
        <v>COPA - PE</v>
      </c>
      <c r="E94" s="133"/>
      <c r="F94" s="77"/>
      <c r="G94" s="77"/>
      <c r="H94" s="78"/>
      <c r="I94" s="79"/>
      <c r="J94" s="63"/>
      <c r="K94" s="80">
        <f t="shared" si="6"/>
        <v>0</v>
      </c>
      <c r="L94" s="165">
        <f t="shared" si="7"/>
        <v>0</v>
      </c>
      <c r="M94" s="166"/>
      <c r="N94" s="166"/>
      <c r="O94" s="81"/>
    </row>
    <row r="95" spans="1:15" s="46" customFormat="1" ht="31.5" customHeight="1" hidden="1" thickBot="1">
      <c r="A95" s="72"/>
      <c r="B95" s="56"/>
      <c r="C95" s="75" t="str">
        <f>'[4]CBClubes Masc Dia 8.10.16  '!D59</f>
        <v>51.Flavio Henrique Diniz Cavalcante</v>
      </c>
      <c r="D95" s="76" t="str">
        <f>'[4]CBClubes Masc Dia 8.10.16  '!E59</f>
        <v>COPA - PE</v>
      </c>
      <c r="E95" s="134"/>
      <c r="F95" s="77"/>
      <c r="G95" s="77"/>
      <c r="H95" s="78"/>
      <c r="I95" s="79"/>
      <c r="J95" s="63"/>
      <c r="K95" s="80">
        <f t="shared" si="6"/>
        <v>0</v>
      </c>
      <c r="L95" s="165">
        <f t="shared" si="7"/>
        <v>0</v>
      </c>
      <c r="M95" s="166"/>
      <c r="N95" s="166"/>
      <c r="O95" s="81"/>
    </row>
    <row r="96" spans="1:15" s="46" customFormat="1" ht="31.5" customHeight="1" hidden="1" thickBot="1">
      <c r="A96" s="72"/>
      <c r="B96" s="56"/>
      <c r="C96" s="75" t="str">
        <f>'[4]CBClubes Masc Dia 8.10.16  '!D60</f>
        <v>52.Gleidson Jose Pereira de Souza</v>
      </c>
      <c r="D96" s="76" t="str">
        <f>'[4]CBClubes Masc Dia 8.10.16  '!E60</f>
        <v>COPA - PE</v>
      </c>
      <c r="E96" s="133"/>
      <c r="F96" s="77"/>
      <c r="G96" s="77"/>
      <c r="H96" s="78"/>
      <c r="I96" s="79"/>
      <c r="J96" s="63"/>
      <c r="K96" s="80">
        <f t="shared" si="6"/>
        <v>0</v>
      </c>
      <c r="L96" s="165">
        <f t="shared" si="7"/>
        <v>0</v>
      </c>
      <c r="M96" s="166"/>
      <c r="N96" s="166"/>
      <c r="O96" s="81"/>
    </row>
    <row r="97" spans="1:15" s="46" customFormat="1" ht="31.5" customHeight="1" hidden="1" thickBot="1">
      <c r="A97" s="72"/>
      <c r="B97" s="56"/>
      <c r="C97" s="75" t="str">
        <f>'[4]CBClubes Masc Dia 8.10.16  '!D61</f>
        <v>53.Hermes Cristo Cunha Neto</v>
      </c>
      <c r="D97" s="76" t="str">
        <f>'[4]CBClubes Masc Dia 8.10.16  '!E61</f>
        <v>COPA - PE</v>
      </c>
      <c r="E97" s="134"/>
      <c r="F97" s="77"/>
      <c r="G97" s="77"/>
      <c r="H97" s="78"/>
      <c r="I97" s="79"/>
      <c r="J97" s="63"/>
      <c r="K97" s="80">
        <f t="shared" si="6"/>
        <v>0</v>
      </c>
      <c r="L97" s="165">
        <f t="shared" si="7"/>
        <v>0</v>
      </c>
      <c r="M97" s="166"/>
      <c r="N97" s="166"/>
      <c r="O97" s="81"/>
    </row>
    <row r="98" spans="1:15" s="46" customFormat="1" ht="31.5" customHeight="1" hidden="1" thickBot="1">
      <c r="A98" s="72"/>
      <c r="B98" s="56"/>
      <c r="C98" s="75" t="str">
        <f>'[4]CBClubes Masc Dia 8.10.16  '!D62</f>
        <v>54.Hugo Humberto Monteiro Dobroes</v>
      </c>
      <c r="D98" s="76" t="str">
        <f>'[4]CBClubes Masc Dia 8.10.16  '!E62</f>
        <v>COPA - PE</v>
      </c>
      <c r="E98" s="133"/>
      <c r="F98" s="77"/>
      <c r="G98" s="77"/>
      <c r="H98" s="78"/>
      <c r="I98" s="79"/>
      <c r="J98" s="63"/>
      <c r="K98" s="80">
        <f t="shared" si="6"/>
        <v>0</v>
      </c>
      <c r="L98" s="165">
        <f t="shared" si="7"/>
        <v>0</v>
      </c>
      <c r="M98" s="166"/>
      <c r="N98" s="166"/>
      <c r="O98" s="81"/>
    </row>
    <row r="99" spans="1:15" s="46" customFormat="1" ht="31.5" customHeight="1" hidden="1" thickBot="1">
      <c r="A99" s="72"/>
      <c r="B99" s="56"/>
      <c r="C99" s="75" t="str">
        <f>'[4]CBClubes Masc Dia 8.10.16  '!D63</f>
        <v>55.Jose Francisco da Silva</v>
      </c>
      <c r="D99" s="76" t="str">
        <f>'[4]CBClubes Masc Dia 8.10.16  '!E63</f>
        <v>COPA - PE</v>
      </c>
      <c r="E99" s="134"/>
      <c r="F99" s="77"/>
      <c r="G99" s="77"/>
      <c r="H99" s="78"/>
      <c r="I99" s="79"/>
      <c r="J99" s="63"/>
      <c r="K99" s="80">
        <f t="shared" si="6"/>
        <v>0</v>
      </c>
      <c r="L99" s="165">
        <f t="shared" si="7"/>
        <v>0</v>
      </c>
      <c r="M99" s="166"/>
      <c r="N99" s="166"/>
      <c r="O99" s="81"/>
    </row>
    <row r="100" spans="1:15" s="46" customFormat="1" ht="31.5" customHeight="1" hidden="1" thickBot="1">
      <c r="A100" s="72"/>
      <c r="B100" s="56"/>
      <c r="C100" s="75" t="str">
        <f>'[4]CBClubes Masc Dia 8.10.16  '!D64</f>
        <v>56.Arthur Albuquerque de Souza</v>
      </c>
      <c r="D100" s="76" t="str">
        <f>'[4]CBClubes Masc Dia 8.10.16  '!E64</f>
        <v>PELICANO - CE</v>
      </c>
      <c r="E100" s="133"/>
      <c r="F100" s="77"/>
      <c r="G100" s="77"/>
      <c r="H100" s="78"/>
      <c r="I100" s="79"/>
      <c r="J100" s="63"/>
      <c r="K100" s="80">
        <f t="shared" si="6"/>
        <v>0</v>
      </c>
      <c r="L100" s="165">
        <f t="shared" si="7"/>
        <v>0</v>
      </c>
      <c r="M100" s="166"/>
      <c r="N100" s="166"/>
      <c r="O100" s="81"/>
    </row>
    <row r="101" spans="1:15" s="46" customFormat="1" ht="31.5" customHeight="1" hidden="1" thickBot="1">
      <c r="A101" s="72"/>
      <c r="B101" s="56"/>
      <c r="C101" s="75" t="str">
        <f>'[4]CBClubes Masc Dia 8.10.16  '!D65</f>
        <v>57.Ednaldo do Nascmento Ribeiro</v>
      </c>
      <c r="D101" s="76" t="str">
        <f>'[4]CBClubes Masc Dia 8.10.16  '!E65</f>
        <v>PELICANO - CE</v>
      </c>
      <c r="E101" s="134"/>
      <c r="F101" s="77"/>
      <c r="G101" s="77"/>
      <c r="H101" s="78"/>
      <c r="I101" s="79"/>
      <c r="J101" s="63"/>
      <c r="K101" s="80">
        <f t="shared" si="6"/>
        <v>0</v>
      </c>
      <c r="L101" s="165">
        <f t="shared" si="7"/>
        <v>0</v>
      </c>
      <c r="M101" s="166"/>
      <c r="N101" s="166"/>
      <c r="O101" s="81"/>
    </row>
    <row r="102" spans="1:15" s="46" customFormat="1" ht="31.5" customHeight="1" hidden="1" thickBot="1">
      <c r="A102" s="72"/>
      <c r="B102" s="56"/>
      <c r="C102" s="75" t="str">
        <f>'[4]CBClubes Masc Dia 8.10.16  '!D66</f>
        <v>58.Eduardo Demes da Cruz</v>
      </c>
      <c r="D102" s="76" t="str">
        <f>'[4]CBClubes Masc Dia 8.10.16  '!E66</f>
        <v>PELICANO - CE</v>
      </c>
      <c r="E102" s="133"/>
      <c r="F102" s="77"/>
      <c r="G102" s="77"/>
      <c r="H102" s="78"/>
      <c r="I102" s="79"/>
      <c r="J102" s="63"/>
      <c r="K102" s="80">
        <f t="shared" si="6"/>
        <v>0</v>
      </c>
      <c r="L102" s="165">
        <f t="shared" si="7"/>
        <v>0</v>
      </c>
      <c r="M102" s="166"/>
      <c r="N102" s="166"/>
      <c r="O102" s="81"/>
    </row>
    <row r="103" spans="1:15" s="46" customFormat="1" ht="31.5" customHeight="1" hidden="1" thickBot="1">
      <c r="A103" s="72"/>
      <c r="B103" s="56"/>
      <c r="C103" s="75" t="str">
        <f>'[4]CBClubes Masc Dia 8.10.16  '!D67</f>
        <v>59.Edivaldo Andrade de Carvalho Lemos</v>
      </c>
      <c r="D103" s="76" t="str">
        <f>'[4]CBClubes Masc Dia 8.10.16  '!E67</f>
        <v>PELICANO - CE</v>
      </c>
      <c r="E103" s="134"/>
      <c r="F103" s="77"/>
      <c r="G103" s="77"/>
      <c r="H103" s="78"/>
      <c r="I103" s="79"/>
      <c r="J103" s="63"/>
      <c r="K103" s="80">
        <f t="shared" si="6"/>
        <v>0</v>
      </c>
      <c r="L103" s="165">
        <f t="shared" si="7"/>
        <v>0</v>
      </c>
      <c r="M103" s="166"/>
      <c r="N103" s="166"/>
      <c r="O103" s="81"/>
    </row>
    <row r="104" spans="1:15" s="46" customFormat="1" ht="31.5" customHeight="1" hidden="1" thickBot="1">
      <c r="A104" s="72"/>
      <c r="B104" s="56"/>
      <c r="C104" s="75" t="str">
        <f>'[4]CBClubes Masc Dia 8.10.16  '!D68</f>
        <v>60.Esley Abreu Damasceno</v>
      </c>
      <c r="D104" s="76" t="str">
        <f>'[4]CBClubes Masc Dia 8.10.16  '!E68</f>
        <v>PELICANO - CE</v>
      </c>
      <c r="E104" s="133"/>
      <c r="F104" s="77"/>
      <c r="G104" s="77"/>
      <c r="H104" s="78"/>
      <c r="I104" s="79"/>
      <c r="J104" s="63"/>
      <c r="K104" s="80">
        <f t="shared" si="6"/>
        <v>0</v>
      </c>
      <c r="L104" s="165">
        <f t="shared" si="7"/>
        <v>0</v>
      </c>
      <c r="M104" s="166"/>
      <c r="N104" s="166"/>
      <c r="O104" s="81"/>
    </row>
    <row r="105" spans="1:15" s="46" customFormat="1" ht="31.5" customHeight="1" hidden="1" thickBot="1">
      <c r="A105" s="72"/>
      <c r="B105" s="56"/>
      <c r="C105" s="82" t="str">
        <f>'[4]CBClubes Masc Dia 8.10.16  '!D69</f>
        <v>61.Fabio Tadashi Tadokoro</v>
      </c>
      <c r="D105" s="76" t="str">
        <f>'[4]CBClubes Masc Dia 8.10.16  '!E69</f>
        <v>PELICANO - CE</v>
      </c>
      <c r="E105" s="134"/>
      <c r="F105" s="77"/>
      <c r="G105" s="77"/>
      <c r="H105" s="78"/>
      <c r="I105" s="79"/>
      <c r="J105" s="63"/>
      <c r="K105" s="80">
        <f t="shared" si="6"/>
        <v>0</v>
      </c>
      <c r="L105" s="165">
        <f t="shared" si="7"/>
        <v>0</v>
      </c>
      <c r="M105" s="166"/>
      <c r="N105" s="166"/>
      <c r="O105" s="81"/>
    </row>
    <row r="106" spans="1:15" s="46" customFormat="1" ht="31.5" customHeight="1" hidden="1" thickBot="1">
      <c r="A106" s="72"/>
      <c r="B106" s="56"/>
      <c r="C106" s="82" t="str">
        <f>'[4]CBClubes Masc Dia 8.10.16  '!D70</f>
        <v>62.Fernando Henrique dos Santos Rocha</v>
      </c>
      <c r="D106" s="76" t="str">
        <f>'[4]CBClubes Masc Dia 8.10.16  '!E70</f>
        <v>PELICANO - CE</v>
      </c>
      <c r="E106" s="133"/>
      <c r="F106" s="77"/>
      <c r="G106" s="77"/>
      <c r="H106" s="78"/>
      <c r="I106" s="79"/>
      <c r="J106" s="63"/>
      <c r="K106" s="80">
        <f t="shared" si="6"/>
        <v>0</v>
      </c>
      <c r="L106" s="165">
        <f t="shared" si="7"/>
        <v>0</v>
      </c>
      <c r="M106" s="166"/>
      <c r="N106" s="166"/>
      <c r="O106" s="81"/>
    </row>
    <row r="107" spans="1:15" s="46" customFormat="1" ht="31.5" customHeight="1" hidden="1" thickBot="1">
      <c r="A107" s="72"/>
      <c r="B107" s="56"/>
      <c r="C107" s="75" t="str">
        <f>'[4]CBClubes Masc Dia 8.10.16  '!D71</f>
        <v>63.Fernando Lucas Lisboa Landin</v>
      </c>
      <c r="D107" s="76" t="str">
        <f>'[4]CBClubes Masc Dia 8.10.16  '!E71</f>
        <v>PELICANO - CE</v>
      </c>
      <c r="E107" s="134"/>
      <c r="F107" s="77"/>
      <c r="G107" s="83"/>
      <c r="H107" s="78"/>
      <c r="I107" s="79"/>
      <c r="J107" s="63"/>
      <c r="K107" s="80">
        <f t="shared" si="6"/>
        <v>0</v>
      </c>
      <c r="L107" s="165">
        <f t="shared" si="7"/>
        <v>0</v>
      </c>
      <c r="M107" s="166"/>
      <c r="N107" s="166"/>
      <c r="O107" s="81"/>
    </row>
    <row r="108" spans="1:15" s="46" customFormat="1" ht="31.5" customHeight="1" hidden="1" thickBot="1">
      <c r="A108" s="72"/>
      <c r="B108" s="56"/>
      <c r="C108" s="82" t="str">
        <f>'[4]CBClubes Masc Dia 8.10.16  '!D72</f>
        <v>64.Francisco Edilson Modesto de Souza</v>
      </c>
      <c r="D108" s="76" t="str">
        <f>'[4]CBClubes Masc Dia 8.10.16  '!E72</f>
        <v>PELICANO - CE</v>
      </c>
      <c r="E108" s="133"/>
      <c r="F108" s="77"/>
      <c r="G108" s="77"/>
      <c r="H108" s="78"/>
      <c r="I108" s="79"/>
      <c r="J108" s="63"/>
      <c r="K108" s="80">
        <f t="shared" si="6"/>
        <v>0</v>
      </c>
      <c r="L108" s="165">
        <f t="shared" si="7"/>
        <v>0</v>
      </c>
      <c r="M108" s="166"/>
      <c r="N108" s="166"/>
      <c r="O108" s="81"/>
    </row>
    <row r="109" spans="1:15" s="46" customFormat="1" ht="31.5" customHeight="1" hidden="1" thickBot="1">
      <c r="A109" s="72"/>
      <c r="B109" s="56"/>
      <c r="C109" s="82" t="str">
        <f>'[4]CBClubes Masc Dia 8.10.16  '!D73</f>
        <v>65.Francisco Wagner de Castro Góis</v>
      </c>
      <c r="D109" s="76" t="str">
        <f>'[4]CBClubes Masc Dia 8.10.16  '!E73</f>
        <v>PELICANO - CE</v>
      </c>
      <c r="E109" s="134"/>
      <c r="F109" s="77"/>
      <c r="G109" s="77"/>
      <c r="H109" s="78"/>
      <c r="I109" s="79"/>
      <c r="J109" s="63"/>
      <c r="K109" s="80">
        <f t="shared" si="6"/>
        <v>0</v>
      </c>
      <c r="L109" s="165">
        <f t="shared" si="7"/>
        <v>0</v>
      </c>
      <c r="M109" s="166"/>
      <c r="N109" s="166"/>
      <c r="O109" s="81"/>
    </row>
    <row r="110" spans="1:15" s="46" customFormat="1" ht="31.5" customHeight="1" hidden="1" thickBot="1">
      <c r="A110" s="72"/>
      <c r="B110" s="56"/>
      <c r="C110" s="82" t="str">
        <f>'[4]CBClubes Masc Dia 8.10.16  '!D74</f>
        <v>66.Fred Wilkson Rebouças da Silva</v>
      </c>
      <c r="D110" s="76" t="str">
        <f>'[4]CBClubes Masc Dia 8.10.16  '!E74</f>
        <v>PELICANO - CE</v>
      </c>
      <c r="E110" s="133"/>
      <c r="F110" s="77"/>
      <c r="G110" s="77"/>
      <c r="H110" s="78"/>
      <c r="I110" s="79"/>
      <c r="J110" s="63"/>
      <c r="K110" s="80">
        <f t="shared" si="6"/>
        <v>0</v>
      </c>
      <c r="L110" s="165">
        <f t="shared" si="7"/>
        <v>0</v>
      </c>
      <c r="M110" s="166"/>
      <c r="N110" s="166"/>
      <c r="O110" s="81"/>
    </row>
    <row r="111" spans="1:15" s="46" customFormat="1" ht="31.5" customHeight="1" hidden="1">
      <c r="A111" s="72"/>
      <c r="B111" s="72"/>
      <c r="C111" s="84" t="str">
        <f>'[4]CBClubes Masc Dia 8.10.16  '!D75</f>
        <v>67.Guido Rabelo Nobre Júnior</v>
      </c>
      <c r="D111" s="85" t="str">
        <f>'[4]CBClubes Masc Dia 8.10.16  '!E75</f>
        <v>PELICANO - CE</v>
      </c>
      <c r="E111" s="135"/>
      <c r="F111" s="77"/>
      <c r="G111" s="77"/>
      <c r="H111" s="78"/>
      <c r="I111" s="79"/>
      <c r="J111" s="63"/>
      <c r="K111" s="86">
        <f t="shared" si="6"/>
        <v>0</v>
      </c>
      <c r="L111" s="165">
        <f t="shared" si="7"/>
        <v>0</v>
      </c>
      <c r="M111" s="166"/>
      <c r="N111" s="166"/>
      <c r="O111" s="81"/>
    </row>
  </sheetData>
  <sheetProtection password="F763" sheet="1" objects="1" scenarios="1" selectLockedCells="1" selectUnlockedCells="1"/>
  <mergeCells count="66">
    <mergeCell ref="A1:L1"/>
    <mergeCell ref="A2:L2"/>
    <mergeCell ref="A3:L3"/>
    <mergeCell ref="A4:J4"/>
    <mergeCell ref="A6:F6"/>
    <mergeCell ref="G6:J6"/>
    <mergeCell ref="A7:A8"/>
    <mergeCell ref="B7:B8"/>
    <mergeCell ref="C7:C8"/>
    <mergeCell ref="D7:D8"/>
    <mergeCell ref="E7:G7"/>
    <mergeCell ref="H7:J7"/>
    <mergeCell ref="K7:K8"/>
    <mergeCell ref="L7:M7"/>
    <mergeCell ref="N9:N11"/>
    <mergeCell ref="O9:Q9"/>
    <mergeCell ref="O10:Q10"/>
    <mergeCell ref="O11:Q11"/>
    <mergeCell ref="N12:N14"/>
    <mergeCell ref="O12:Q12"/>
    <mergeCell ref="O13:Q13"/>
    <mergeCell ref="O14:Q14"/>
    <mergeCell ref="N15:N17"/>
    <mergeCell ref="O15:Q15"/>
    <mergeCell ref="O16:Q16"/>
    <mergeCell ref="O17:Q17"/>
    <mergeCell ref="N18:N20"/>
    <mergeCell ref="O18:Q18"/>
    <mergeCell ref="O19:Q19"/>
    <mergeCell ref="O20:Q20"/>
    <mergeCell ref="N21:N39"/>
    <mergeCell ref="O21:Q21"/>
    <mergeCell ref="O22:Q22"/>
    <mergeCell ref="O39:Q39"/>
    <mergeCell ref="N40:N47"/>
    <mergeCell ref="O40:Q40"/>
    <mergeCell ref="O41:Q41"/>
    <mergeCell ref="O47:Q47"/>
    <mergeCell ref="N48:N87"/>
    <mergeCell ref="O48:Q48"/>
    <mergeCell ref="O49:Q49"/>
    <mergeCell ref="O87:Q87"/>
    <mergeCell ref="L88:N88"/>
    <mergeCell ref="L89:N89"/>
    <mergeCell ref="L90:N90"/>
    <mergeCell ref="L91:N91"/>
    <mergeCell ref="L92:N92"/>
    <mergeCell ref="L93:N93"/>
    <mergeCell ref="L94:N94"/>
    <mergeCell ref="L95:N95"/>
    <mergeCell ref="L96:N96"/>
    <mergeCell ref="L97:N97"/>
    <mergeCell ref="L98:N98"/>
    <mergeCell ref="L99:N99"/>
    <mergeCell ref="L100:N100"/>
    <mergeCell ref="L101:N101"/>
    <mergeCell ref="L102:N102"/>
    <mergeCell ref="L103:N103"/>
    <mergeCell ref="L104:N104"/>
    <mergeCell ref="L105:N105"/>
    <mergeCell ref="L106:N106"/>
    <mergeCell ref="L107:N107"/>
    <mergeCell ref="L108:N108"/>
    <mergeCell ref="L109:N109"/>
    <mergeCell ref="L110:N110"/>
    <mergeCell ref="L111:N111"/>
  </mergeCells>
  <printOptions/>
  <pageMargins left="1.5748031496062993" right="0.2755905511811024" top="0.984251968503937" bottom="0.6299212598425197" header="0.5118110236220472" footer="0.5118110236220472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CBCLUBES MASC 2016</dc:title>
  <dc:subject/>
  <dc:creator>Irineu J. Kloeckner</dc:creator>
  <cp:keywords/>
  <dc:description/>
  <cp:lastModifiedBy>Irineu</cp:lastModifiedBy>
  <cp:lastPrinted>2016-10-15T12:04:29Z</cp:lastPrinted>
  <dcterms:created xsi:type="dcterms:W3CDTF">2003-04-28T15:54:23Z</dcterms:created>
  <dcterms:modified xsi:type="dcterms:W3CDTF">2016-10-15T13:44:13Z</dcterms:modified>
  <cp:category/>
  <cp:version/>
  <cp:contentType/>
  <cp:contentStatus/>
</cp:coreProperties>
</file>