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44" windowWidth="16260" windowHeight="5592" activeTab="1"/>
  </bookViews>
  <sheets>
    <sheet name="CBCLUBES 2016 CAMPEÃO GERAL" sheetId="1" r:id="rId1"/>
    <sheet name="CAMPEÃO GERAL ORD CLAS " sheetId="9" r:id="rId2"/>
  </sheets>
  <definedNames>
    <definedName name="_xlnm.Print_Area" localSheetId="1">'CAMPEÃO GERAL ORD CLAS '!$A$1:$S$24</definedName>
    <definedName name="_xlnm.Print_Area" localSheetId="0">'CBCLUBES 2016 CAMPEÃO GERAL'!$A$1:$S$24</definedName>
  </definedNames>
  <calcPr calcId="125725"/>
</workbook>
</file>

<file path=xl/calcChain.xml><?xml version="1.0" encoding="utf-8"?>
<calcChain xmlns="http://schemas.openxmlformats.org/spreadsheetml/2006/main">
  <c r="Q13" i="9"/>
  <c r="O13"/>
  <c r="M13"/>
  <c r="K13"/>
  <c r="I13"/>
  <c r="E13"/>
  <c r="C13"/>
  <c r="Q14"/>
  <c r="O14"/>
  <c r="M14"/>
  <c r="K14"/>
  <c r="I14"/>
  <c r="E14"/>
  <c r="C14"/>
  <c r="R14" s="1"/>
  <c r="Q15"/>
  <c r="O15"/>
  <c r="M15"/>
  <c r="K15"/>
  <c r="I15"/>
  <c r="E15"/>
  <c r="C15"/>
  <c r="R15" s="1"/>
  <c r="Q12"/>
  <c r="O12"/>
  <c r="M12"/>
  <c r="K12"/>
  <c r="I12"/>
  <c r="E12"/>
  <c r="C12"/>
  <c r="R12" s="1"/>
  <c r="Q11"/>
  <c r="O11"/>
  <c r="M11"/>
  <c r="K11"/>
  <c r="I11"/>
  <c r="E11"/>
  <c r="C11"/>
  <c r="R11" s="1"/>
  <c r="Q18"/>
  <c r="O18"/>
  <c r="M18"/>
  <c r="K18"/>
  <c r="I18"/>
  <c r="E18"/>
  <c r="C18"/>
  <c r="R18" s="1"/>
  <c r="Q20"/>
  <c r="O20"/>
  <c r="M20"/>
  <c r="K20"/>
  <c r="I20"/>
  <c r="E20"/>
  <c r="C20"/>
  <c r="R20" s="1"/>
  <c r="Q21"/>
  <c r="O21"/>
  <c r="M21"/>
  <c r="I21"/>
  <c r="E21"/>
  <c r="R21" s="1"/>
  <c r="Q16"/>
  <c r="O16"/>
  <c r="M16"/>
  <c r="K16"/>
  <c r="I16"/>
  <c r="E16"/>
  <c r="C16"/>
  <c r="R16" s="1"/>
  <c r="Q17"/>
  <c r="O17"/>
  <c r="M17"/>
  <c r="K17"/>
  <c r="I17"/>
  <c r="E17"/>
  <c r="C17"/>
  <c r="R17" s="1"/>
  <c r="O19"/>
  <c r="M19"/>
  <c r="K19"/>
  <c r="G19"/>
  <c r="E19"/>
  <c r="C19"/>
  <c r="R19" s="1"/>
  <c r="S19" l="1"/>
  <c r="R13"/>
  <c r="S16"/>
  <c r="S20"/>
  <c r="S11"/>
  <c r="S12"/>
  <c r="S15"/>
  <c r="S13"/>
  <c r="S17"/>
  <c r="S21"/>
  <c r="S18"/>
  <c r="S14"/>
  <c r="E14" i="1"/>
  <c r="Q13"/>
  <c r="Q14"/>
  <c r="Q15"/>
  <c r="Q16"/>
  <c r="Q17"/>
  <c r="Q18"/>
  <c r="Q19"/>
  <c r="Q20"/>
  <c r="Q21"/>
  <c r="Q12"/>
  <c r="O12"/>
  <c r="O13"/>
  <c r="O14"/>
  <c r="O15"/>
  <c r="O16"/>
  <c r="O17"/>
  <c r="O18"/>
  <c r="O19"/>
  <c r="O20"/>
  <c r="O21"/>
  <c r="O11"/>
  <c r="M12"/>
  <c r="M13"/>
  <c r="M14"/>
  <c r="M15"/>
  <c r="M16"/>
  <c r="M17"/>
  <c r="M18"/>
  <c r="M19"/>
  <c r="M20"/>
  <c r="M21"/>
  <c r="M11"/>
  <c r="K12"/>
  <c r="K13"/>
  <c r="K15"/>
  <c r="K16"/>
  <c r="K17"/>
  <c r="K18"/>
  <c r="K19"/>
  <c r="K20"/>
  <c r="K21"/>
  <c r="K11"/>
  <c r="I13"/>
  <c r="I14"/>
  <c r="I15"/>
  <c r="I16"/>
  <c r="I17"/>
  <c r="I18"/>
  <c r="I19"/>
  <c r="I20"/>
  <c r="I21"/>
  <c r="I12"/>
  <c r="G11"/>
  <c r="E12"/>
  <c r="E13"/>
  <c r="E15"/>
  <c r="E16"/>
  <c r="E17"/>
  <c r="E18"/>
  <c r="E19"/>
  <c r="E20"/>
  <c r="E21"/>
  <c r="E11"/>
  <c r="C11"/>
  <c r="C16"/>
  <c r="C12"/>
  <c r="C13"/>
  <c r="C15"/>
  <c r="C17"/>
  <c r="C18"/>
  <c r="C19"/>
  <c r="C20"/>
  <c r="C21"/>
  <c r="R21" l="1"/>
  <c r="R18"/>
  <c r="R19"/>
  <c r="R17"/>
  <c r="R13"/>
  <c r="R14"/>
  <c r="R20"/>
  <c r="R12"/>
  <c r="R15"/>
  <c r="R16"/>
  <c r="R11"/>
  <c r="S12" l="1"/>
  <c r="S13"/>
  <c r="S15"/>
  <c r="S17"/>
  <c r="S19"/>
  <c r="S21"/>
  <c r="S14"/>
  <c r="S16"/>
  <c r="S18"/>
  <c r="S20"/>
  <c r="S11"/>
</calcChain>
</file>

<file path=xl/sharedStrings.xml><?xml version="1.0" encoding="utf-8"?>
<sst xmlns="http://schemas.openxmlformats.org/spreadsheetml/2006/main" count="105" uniqueCount="32">
  <si>
    <t>CAMPEONATO BRASILEIRO DE CLUBES - SURF-CASTING 2016</t>
  </si>
  <si>
    <t>COMISSÃO NACIONAL DE ARBITRAGEM</t>
  </si>
  <si>
    <t>CABO DE SANTO AGOSTINHO - PE - BRASIL - DIAS: 8 e 9/10/2016</t>
  </si>
  <si>
    <t>CLUBE</t>
  </si>
  <si>
    <t>MASCULINO</t>
  </si>
  <si>
    <t>FEMININO</t>
  </si>
  <si>
    <t>MASTER</t>
  </si>
  <si>
    <t>SENIOR</t>
  </si>
  <si>
    <t xml:space="preserve"> 1.ª Prova </t>
  </si>
  <si>
    <t xml:space="preserve"> 2.ª Prova </t>
  </si>
  <si>
    <t>CL</t>
  </si>
  <si>
    <t>CBPDS</t>
  </si>
  <si>
    <t>TOTAL</t>
  </si>
  <si>
    <t>CLASSIFICAÇÃO</t>
  </si>
  <si>
    <t>FINAL</t>
  </si>
  <si>
    <t>CLUBE CAMPEÃO GERAL</t>
  </si>
  <si>
    <t>ÁRBITRO: IRINEU J. KLOECKNER</t>
  </si>
  <si>
    <t>MAIOR PEIXE</t>
  </si>
  <si>
    <t>A T L E T A</t>
  </si>
  <si>
    <t>CLUBE MAIS DISTANTE</t>
  </si>
  <si>
    <t>BARRACUDA - RJ</t>
  </si>
  <si>
    <t>ADAP - PE</t>
  </si>
  <si>
    <t>APAP - PB</t>
  </si>
  <si>
    <t>ASFAD - CE</t>
  </si>
  <si>
    <t>ASPA - SE</t>
  </si>
  <si>
    <t>BARRACUDA-RJ</t>
  </si>
  <si>
    <t>CARIACICA - ES</t>
  </si>
  <si>
    <t>COPA - PE</t>
  </si>
  <si>
    <t>CLUPERE - PE</t>
  </si>
  <si>
    <t>CLUPESIL - BA</t>
  </si>
  <si>
    <t>PELICANO - CE</t>
  </si>
  <si>
    <t>TAINHA - AL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</si>
</sst>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0.0000"/>
  </numFmts>
  <fonts count="2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i/>
      <sz val="2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i/>
      <sz val="18"/>
      <name val="Arial"/>
      <family val="2"/>
    </font>
    <font>
      <b/>
      <i/>
      <sz val="12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0"/>
      <color theme="1"/>
      <name val="Arial"/>
      <family val="2"/>
    </font>
    <font>
      <b/>
      <sz val="18"/>
      <color theme="0"/>
      <name val="Arial"/>
      <family val="2"/>
    </font>
    <font>
      <b/>
      <sz val="18"/>
      <color theme="0"/>
      <name val="Calibri"/>
      <family val="2"/>
      <scheme val="minor"/>
    </font>
    <font>
      <b/>
      <i/>
      <sz val="24"/>
      <name val="Arial"/>
      <family val="2"/>
    </font>
    <font>
      <b/>
      <i/>
      <sz val="2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</cellStyleXfs>
  <cellXfs count="62">
    <xf numFmtId="0" fontId="0" fillId="0" borderId="0" xfId="0"/>
    <xf numFmtId="0" fontId="3" fillId="0" borderId="0" xfId="1" applyFont="1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5" fontId="4" fillId="0" borderId="3" xfId="3" applyNumberFormat="1" applyFont="1" applyFill="1" applyBorder="1" applyAlignment="1">
      <alignment horizontal="right" vertical="center"/>
    </xf>
    <xf numFmtId="165" fontId="11" fillId="0" borderId="2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5" fillId="0" borderId="0" xfId="1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/>
    <xf numFmtId="0" fontId="18" fillId="2" borderId="2" xfId="0" applyFont="1" applyFill="1" applyBorder="1" applyAlignment="1" applyProtection="1">
      <alignment horizontal="right" vertical="center"/>
      <protection locked="0"/>
    </xf>
    <xf numFmtId="0" fontId="1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5" fontId="4" fillId="3" borderId="3" xfId="3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/>
    <xf numFmtId="0" fontId="12" fillId="0" borderId="1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horizontal="center" vertical="center"/>
      <protection hidden="1"/>
    </xf>
    <xf numFmtId="0" fontId="20" fillId="2" borderId="8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</cellXfs>
  <cellStyles count="4">
    <cellStyle name="Moeda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1257298</xdr:colOff>
      <xdr:row>0</xdr:row>
      <xdr:rowOff>213360</xdr:rowOff>
    </xdr:from>
    <xdr:to>
      <xdr:col>2</xdr:col>
      <xdr:colOff>975920</xdr:colOff>
      <xdr:row>4</xdr:row>
      <xdr:rowOff>213180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8" y="213360"/>
          <a:ext cx="1539802" cy="14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1257298</xdr:colOff>
      <xdr:row>0</xdr:row>
      <xdr:rowOff>213360</xdr:rowOff>
    </xdr:from>
    <xdr:to>
      <xdr:col>2</xdr:col>
      <xdr:colOff>975920</xdr:colOff>
      <xdr:row>4</xdr:row>
      <xdr:rowOff>213180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8" y="213360"/>
          <a:ext cx="1539802" cy="14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opLeftCell="I15" workbookViewId="0">
      <selection activeCell="R21" sqref="R21"/>
    </sheetView>
  </sheetViews>
  <sheetFormatPr defaultRowHeight="14.4"/>
  <cols>
    <col min="1" max="1" width="18.77734375" customWidth="1"/>
    <col min="2" max="2" width="7.77734375" customWidth="1"/>
    <col min="3" max="3" width="15.77734375" customWidth="1"/>
    <col min="4" max="4" width="7.77734375" customWidth="1"/>
    <col min="5" max="5" width="15.77734375" customWidth="1"/>
    <col min="6" max="6" width="7.77734375" customWidth="1"/>
    <col min="7" max="7" width="15.77734375" customWidth="1"/>
    <col min="8" max="8" width="7.77734375" customWidth="1"/>
    <col min="9" max="9" width="15.77734375" customWidth="1"/>
    <col min="10" max="10" width="7.77734375" customWidth="1"/>
    <col min="11" max="11" width="15.77734375" customWidth="1"/>
    <col min="12" max="12" width="7.77734375" customWidth="1"/>
    <col min="13" max="13" width="15.77734375" customWidth="1"/>
    <col min="14" max="14" width="7.77734375" customWidth="1"/>
    <col min="15" max="15" width="15.77734375" customWidth="1"/>
    <col min="16" max="16" width="7.77734375" customWidth="1"/>
    <col min="17" max="18" width="15.77734375" customWidth="1"/>
    <col min="19" max="19" width="16.5546875" customWidth="1"/>
  </cols>
  <sheetData>
    <row r="1" spans="1:19" ht="40.049999999999997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25.0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25.0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9" ht="25.0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25.05" customHeight="1">
      <c r="A5" s="1"/>
      <c r="B5" s="1"/>
      <c r="C5" s="11">
        <v>10</v>
      </c>
      <c r="D5" s="11"/>
      <c r="E5" s="11">
        <v>11</v>
      </c>
      <c r="F5" s="11"/>
      <c r="G5" s="11">
        <v>11</v>
      </c>
      <c r="H5" s="11"/>
      <c r="I5" s="11">
        <v>10</v>
      </c>
      <c r="J5" s="11"/>
      <c r="K5" s="11">
        <v>10</v>
      </c>
      <c r="L5" s="11"/>
      <c r="M5" s="12">
        <v>11</v>
      </c>
      <c r="N5" s="13"/>
      <c r="O5" s="13">
        <v>11</v>
      </c>
      <c r="P5" s="13"/>
      <c r="Q5" s="13">
        <v>10</v>
      </c>
      <c r="R5" s="14"/>
      <c r="S5" s="14"/>
    </row>
    <row r="6" spans="1:19" ht="34.950000000000003" customHeight="1">
      <c r="A6" s="16"/>
      <c r="B6" s="16"/>
      <c r="C6" s="16"/>
      <c r="D6" s="16"/>
      <c r="E6" s="16"/>
      <c r="F6" s="34" t="s">
        <v>15</v>
      </c>
      <c r="G6" s="34"/>
      <c r="H6" s="34"/>
      <c r="I6" s="34"/>
      <c r="J6" s="34"/>
      <c r="K6" s="34"/>
      <c r="L6" s="34"/>
      <c r="M6" s="34"/>
      <c r="N6" s="17"/>
      <c r="O6" s="33" t="s">
        <v>16</v>
      </c>
      <c r="P6" s="33"/>
      <c r="Q6" s="33"/>
      <c r="R6" s="33"/>
      <c r="S6" s="33"/>
    </row>
    <row r="7" spans="1:19" ht="15" thickBot="1">
      <c r="K7" s="26"/>
    </row>
    <row r="8" spans="1:19" ht="19.95" customHeight="1" thickBot="1">
      <c r="A8" s="53" t="s">
        <v>3</v>
      </c>
      <c r="B8" s="51" t="s">
        <v>8</v>
      </c>
      <c r="C8" s="52"/>
      <c r="D8" s="52"/>
      <c r="E8" s="52"/>
      <c r="F8" s="52"/>
      <c r="G8" s="52"/>
      <c r="H8" s="52"/>
      <c r="I8" s="52"/>
      <c r="J8" s="41" t="s">
        <v>9</v>
      </c>
      <c r="K8" s="42"/>
      <c r="L8" s="42"/>
      <c r="M8" s="42"/>
      <c r="N8" s="42"/>
      <c r="O8" s="42"/>
      <c r="P8" s="42"/>
      <c r="Q8" s="43"/>
      <c r="R8" s="25" t="s">
        <v>12</v>
      </c>
      <c r="S8" s="24" t="s">
        <v>13</v>
      </c>
    </row>
    <row r="9" spans="1:19" ht="19.95" customHeight="1" thickBot="1">
      <c r="A9" s="54"/>
      <c r="B9" s="56" t="s">
        <v>4</v>
      </c>
      <c r="C9" s="57"/>
      <c r="D9" s="56" t="s">
        <v>5</v>
      </c>
      <c r="E9" s="57"/>
      <c r="F9" s="56" t="s">
        <v>6</v>
      </c>
      <c r="G9" s="57"/>
      <c r="H9" s="56" t="s">
        <v>7</v>
      </c>
      <c r="I9" s="57"/>
      <c r="J9" s="48" t="s">
        <v>4</v>
      </c>
      <c r="K9" s="49"/>
      <c r="L9" s="48" t="s">
        <v>5</v>
      </c>
      <c r="M9" s="49"/>
      <c r="N9" s="48" t="s">
        <v>6</v>
      </c>
      <c r="O9" s="49"/>
      <c r="P9" s="48" t="s">
        <v>7</v>
      </c>
      <c r="Q9" s="50"/>
      <c r="R9" s="10" t="s">
        <v>11</v>
      </c>
      <c r="S9" s="27" t="s">
        <v>14</v>
      </c>
    </row>
    <row r="10" spans="1:19" ht="19.95" customHeight="1" thickBot="1">
      <c r="A10" s="55"/>
      <c r="B10" s="5" t="s">
        <v>10</v>
      </c>
      <c r="C10" s="5" t="s">
        <v>11</v>
      </c>
      <c r="D10" s="5" t="s">
        <v>10</v>
      </c>
      <c r="E10" s="5" t="s">
        <v>11</v>
      </c>
      <c r="F10" s="5" t="s">
        <v>10</v>
      </c>
      <c r="G10" s="5" t="s">
        <v>11</v>
      </c>
      <c r="H10" s="5" t="s">
        <v>10</v>
      </c>
      <c r="I10" s="5" t="s">
        <v>11</v>
      </c>
      <c r="J10" s="5" t="s">
        <v>10</v>
      </c>
      <c r="K10" s="5" t="s">
        <v>11</v>
      </c>
      <c r="L10" s="5" t="s">
        <v>10</v>
      </c>
      <c r="M10" s="5" t="s">
        <v>11</v>
      </c>
      <c r="N10" s="5" t="s">
        <v>10</v>
      </c>
      <c r="O10" s="5" t="s">
        <v>11</v>
      </c>
      <c r="P10" s="2" t="s">
        <v>10</v>
      </c>
      <c r="Q10" s="7" t="s">
        <v>11</v>
      </c>
      <c r="R10" s="10" t="s">
        <v>3</v>
      </c>
      <c r="S10" s="28" t="s">
        <v>3</v>
      </c>
    </row>
    <row r="11" spans="1:19" ht="34.950000000000003" customHeight="1">
      <c r="A11" s="4" t="s">
        <v>21</v>
      </c>
      <c r="B11" s="6">
        <v>6</v>
      </c>
      <c r="C11" s="8">
        <f>IF(B11=0,0,$C$5-B11+1+(2*($C$5-B11+1)+($C$5-B11+1)*($C$5-B11))/20000)</f>
        <v>5.0015000000000001</v>
      </c>
      <c r="D11" s="6">
        <v>4</v>
      </c>
      <c r="E11" s="8">
        <f>IF(D11=0,0,$E$5-D11+1+(2*($E$5-D11+1)+($E$5-D11+1)*($E$5-D11))/20000)</f>
        <v>8.0036000000000005</v>
      </c>
      <c r="F11" s="6">
        <v>0</v>
      </c>
      <c r="G11" s="8">
        <f>IF(F11=0,0,$G$5-F11+1+(2*($G$5-F11+I281)+($G$5-F11+1)*($G$5-F11))/20000)</f>
        <v>0</v>
      </c>
      <c r="H11" s="23"/>
      <c r="I11" s="22"/>
      <c r="J11" s="6">
        <v>8</v>
      </c>
      <c r="K11" s="8">
        <f>IF(J11=0,0,$K$5-J11+1+(2*($K$5-J11+1)+($K$5-J11+1)*($K$5-J11))/20000)</f>
        <v>3.0005999999999999</v>
      </c>
      <c r="L11" s="6">
        <v>0</v>
      </c>
      <c r="M11" s="8">
        <f>IF(L11=0,0,$M$5-L11+1+(2*($M$5-L11+1)+($M$5-L11+1)*($M$5-L11))/20000)</f>
        <v>0</v>
      </c>
      <c r="N11" s="6">
        <v>8</v>
      </c>
      <c r="O11" s="8">
        <f>IF(N11=0,0,$O$5-N11+1+(2*($O$5-N11+1)+($O$5-N11+1)*($O$5-N11))/20000)</f>
        <v>4.0010000000000003</v>
      </c>
      <c r="P11" s="23"/>
      <c r="Q11" s="22"/>
      <c r="R11" s="9">
        <f>SUM(C11+E11+G11+I11+K11+M11+O11+Q11)</f>
        <v>20.006700000000002</v>
      </c>
      <c r="S11" s="15">
        <f>IF(R11=0,0,RANK(R11,$R$11:$R$21,0))</f>
        <v>9</v>
      </c>
    </row>
    <row r="12" spans="1:19" ht="34.950000000000003" customHeight="1">
      <c r="A12" s="3" t="s">
        <v>22</v>
      </c>
      <c r="B12" s="2">
        <v>7</v>
      </c>
      <c r="C12" s="8">
        <f t="shared" ref="C12:C21" si="0">IF(B12=0,0,$C$5-B12+1+(2*($C$5-B12+1)+($C$5-B12+1)*($C$5-B12))/20000)</f>
        <v>4.0010000000000003</v>
      </c>
      <c r="D12" s="2">
        <v>7</v>
      </c>
      <c r="E12" s="8">
        <f t="shared" ref="E12:E21" si="1">IF(D12=0,0,$E$5-D12+1+(2*($E$5-D12+1)+($E$5-D12+1)*($E$5-D12))/20000)</f>
        <v>5.0015000000000001</v>
      </c>
      <c r="F12" s="2">
        <v>9</v>
      </c>
      <c r="G12" s="8">
        <v>3.0005999999999999</v>
      </c>
      <c r="H12" s="2">
        <v>1</v>
      </c>
      <c r="I12" s="8">
        <f>IF(H12=0,0,$I$5-H12+1+(2*($I$5-H12+1)+($I$5-H12+1)*($I$5-H12))/20000)</f>
        <v>10.0055</v>
      </c>
      <c r="J12" s="2">
        <v>4</v>
      </c>
      <c r="K12" s="8">
        <f t="shared" ref="K12:K21" si="2">IF(J12=0,0,$K$5-J12+1+(2*($K$5-J12+1)+($K$5-J12+1)*($K$5-J12))/20000)</f>
        <v>7.0027999999999997</v>
      </c>
      <c r="L12" s="2">
        <v>6</v>
      </c>
      <c r="M12" s="8">
        <f t="shared" ref="M12:M21" si="3">IF(L12=0,0,$M$5-L12+1+(2*($M$5-L12+1)+($M$5-L12+1)*($M$5-L12))/20000)</f>
        <v>6.0021000000000004</v>
      </c>
      <c r="N12" s="2">
        <v>9</v>
      </c>
      <c r="O12" s="8">
        <f t="shared" ref="O12:O21" si="4">IF(N12=0,0,$O$5-N12+1+(2*($O$5-N12+1)+($O$5-N12+1)*($O$5-N12))/20000)</f>
        <v>3.0005999999999999</v>
      </c>
      <c r="P12" s="2">
        <v>6</v>
      </c>
      <c r="Q12" s="8">
        <f>IF(P12=0,0,$Q$5-P12+1+(2*($Q$5-P12+1)+($Q$5-P12+1)*($Q$5-P12))/20000)</f>
        <v>5.0015000000000001</v>
      </c>
      <c r="R12" s="9">
        <f t="shared" ref="R12:R21" si="5">SUM(C12+E12+G12+I12+K12+M12+O12+Q12)</f>
        <v>43.015599999999999</v>
      </c>
      <c r="S12" s="15">
        <f t="shared" ref="S12:S21" si="6">IF(R12=0,0,RANK(R12,$R$11:$R$21,0))</f>
        <v>7</v>
      </c>
    </row>
    <row r="13" spans="1:19" ht="34.950000000000003" customHeight="1">
      <c r="A13" s="3" t="s">
        <v>23</v>
      </c>
      <c r="B13" s="19">
        <v>10</v>
      </c>
      <c r="C13" s="8">
        <f t="shared" si="0"/>
        <v>1.0001</v>
      </c>
      <c r="D13" s="19">
        <v>8</v>
      </c>
      <c r="E13" s="8">
        <f t="shared" si="1"/>
        <v>4.0010000000000003</v>
      </c>
      <c r="F13" s="19">
        <v>7</v>
      </c>
      <c r="G13" s="8">
        <v>5.0015000000000001</v>
      </c>
      <c r="H13" s="19">
        <v>4</v>
      </c>
      <c r="I13" s="8">
        <f t="shared" ref="I13:I21" si="7">IF(H13=0,0,$I$5-H13+1+(2*($I$5-H13+1)+($I$5-H13+1)*($I$5-H13))/20000)</f>
        <v>7.0027999999999997</v>
      </c>
      <c r="J13" s="19">
        <v>7</v>
      </c>
      <c r="K13" s="8">
        <f t="shared" si="2"/>
        <v>4.0010000000000003</v>
      </c>
      <c r="L13" s="19">
        <v>4</v>
      </c>
      <c r="M13" s="8">
        <f t="shared" si="3"/>
        <v>8.0036000000000005</v>
      </c>
      <c r="N13" s="19">
        <v>7</v>
      </c>
      <c r="O13" s="8">
        <f t="shared" si="4"/>
        <v>5.0015000000000001</v>
      </c>
      <c r="P13" s="19">
        <v>1</v>
      </c>
      <c r="Q13" s="8">
        <f t="shared" ref="Q13:Q21" si="8">IF(P13=0,0,$Q$5-P13+1+(2*($Q$5-P13+1)+($Q$5-P13+1)*($Q$5-P13))/20000)</f>
        <v>10.0055</v>
      </c>
      <c r="R13" s="9">
        <f t="shared" si="5"/>
        <v>44.017000000000003</v>
      </c>
      <c r="S13" s="15">
        <f t="shared" si="6"/>
        <v>6</v>
      </c>
    </row>
    <row r="14" spans="1:19" ht="34.950000000000003" customHeight="1">
      <c r="A14" s="3" t="s">
        <v>24</v>
      </c>
      <c r="B14" s="21"/>
      <c r="C14" s="22"/>
      <c r="D14" s="2">
        <v>0</v>
      </c>
      <c r="E14" s="8">
        <f t="shared" si="1"/>
        <v>0</v>
      </c>
      <c r="F14" s="2">
        <v>5</v>
      </c>
      <c r="G14" s="8">
        <v>7.0027999999999997</v>
      </c>
      <c r="H14" s="2">
        <v>0</v>
      </c>
      <c r="I14" s="8">
        <f t="shared" si="7"/>
        <v>0</v>
      </c>
      <c r="J14" s="21"/>
      <c r="K14" s="22"/>
      <c r="L14" s="2">
        <v>0</v>
      </c>
      <c r="M14" s="8">
        <f t="shared" si="3"/>
        <v>0</v>
      </c>
      <c r="N14" s="29">
        <v>0</v>
      </c>
      <c r="O14" s="8">
        <f t="shared" si="4"/>
        <v>0</v>
      </c>
      <c r="P14" s="2">
        <v>0</v>
      </c>
      <c r="Q14" s="8">
        <f t="shared" si="8"/>
        <v>0</v>
      </c>
      <c r="R14" s="9">
        <f t="shared" si="5"/>
        <v>7.0027999999999997</v>
      </c>
      <c r="S14" s="15">
        <f t="shared" si="6"/>
        <v>11</v>
      </c>
    </row>
    <row r="15" spans="1:19" ht="34.950000000000003" customHeight="1">
      <c r="A15" s="20" t="s">
        <v>25</v>
      </c>
      <c r="B15" s="2">
        <v>9</v>
      </c>
      <c r="C15" s="8">
        <f t="shared" si="0"/>
        <v>2.0003000000000002</v>
      </c>
      <c r="D15" s="2">
        <v>5</v>
      </c>
      <c r="E15" s="8">
        <f t="shared" si="1"/>
        <v>7.0027999999999997</v>
      </c>
      <c r="F15" s="2">
        <v>8</v>
      </c>
      <c r="G15" s="8">
        <v>4.0010000000000003</v>
      </c>
      <c r="H15" s="2">
        <v>8</v>
      </c>
      <c r="I15" s="8">
        <f t="shared" si="7"/>
        <v>3.0005999999999999</v>
      </c>
      <c r="J15" s="2">
        <v>10</v>
      </c>
      <c r="K15" s="8">
        <f t="shared" si="2"/>
        <v>1.0001</v>
      </c>
      <c r="L15" s="2">
        <v>0</v>
      </c>
      <c r="M15" s="8">
        <f t="shared" si="3"/>
        <v>0</v>
      </c>
      <c r="N15" s="29">
        <v>0</v>
      </c>
      <c r="O15" s="8">
        <f t="shared" si="4"/>
        <v>0</v>
      </c>
      <c r="P15" s="2">
        <v>0</v>
      </c>
      <c r="Q15" s="8">
        <f t="shared" si="8"/>
        <v>0</v>
      </c>
      <c r="R15" s="9">
        <f t="shared" si="5"/>
        <v>17.004799999999999</v>
      </c>
      <c r="S15" s="15">
        <f t="shared" si="6"/>
        <v>10</v>
      </c>
    </row>
    <row r="16" spans="1:19" ht="34.950000000000003" customHeight="1">
      <c r="A16" s="20" t="s">
        <v>26</v>
      </c>
      <c r="B16" s="2">
        <v>8</v>
      </c>
      <c r="C16" s="8">
        <f>IF(B16=0,0,$C$5-B16+1+(2*($C$5-B16+1)+($C$5-B16+1)*($C$5-B16))/20000)</f>
        <v>3.0005999999999999</v>
      </c>
      <c r="D16" s="2">
        <v>0</v>
      </c>
      <c r="E16" s="8">
        <f t="shared" si="1"/>
        <v>0</v>
      </c>
      <c r="F16" s="2">
        <v>10</v>
      </c>
      <c r="G16" s="8">
        <v>2.0003000000000002</v>
      </c>
      <c r="H16" s="2">
        <v>9</v>
      </c>
      <c r="I16" s="8">
        <f t="shared" si="7"/>
        <v>2.0003000000000002</v>
      </c>
      <c r="J16" s="2">
        <v>5</v>
      </c>
      <c r="K16" s="8">
        <f t="shared" si="2"/>
        <v>6.0021000000000004</v>
      </c>
      <c r="L16" s="2">
        <v>5</v>
      </c>
      <c r="M16" s="8">
        <f t="shared" si="3"/>
        <v>7.0027999999999997</v>
      </c>
      <c r="N16" s="2">
        <v>5</v>
      </c>
      <c r="O16" s="8">
        <f t="shared" si="4"/>
        <v>7.0027999999999997</v>
      </c>
      <c r="P16" s="2">
        <v>5</v>
      </c>
      <c r="Q16" s="8">
        <f t="shared" si="8"/>
        <v>6.0021000000000004</v>
      </c>
      <c r="R16" s="9">
        <f t="shared" si="5"/>
        <v>33.011000000000003</v>
      </c>
      <c r="S16" s="15">
        <f t="shared" si="6"/>
        <v>8</v>
      </c>
    </row>
    <row r="17" spans="1:21" ht="34.950000000000003" customHeight="1">
      <c r="A17" s="3" t="s">
        <v>28</v>
      </c>
      <c r="B17" s="2">
        <v>1</v>
      </c>
      <c r="C17" s="8">
        <f t="shared" si="0"/>
        <v>10.0055</v>
      </c>
      <c r="D17" s="2">
        <v>6</v>
      </c>
      <c r="E17" s="8">
        <f t="shared" si="1"/>
        <v>6.0021000000000004</v>
      </c>
      <c r="F17" s="2">
        <v>3</v>
      </c>
      <c r="G17" s="8">
        <v>9.0045000000000002</v>
      </c>
      <c r="H17" s="2">
        <v>7</v>
      </c>
      <c r="I17" s="8">
        <f t="shared" si="7"/>
        <v>4.0010000000000003</v>
      </c>
      <c r="J17" s="2">
        <v>1</v>
      </c>
      <c r="K17" s="8">
        <f t="shared" si="2"/>
        <v>10.0055</v>
      </c>
      <c r="L17" s="2">
        <v>1</v>
      </c>
      <c r="M17" s="8">
        <f t="shared" si="3"/>
        <v>11.006600000000001</v>
      </c>
      <c r="N17" s="2">
        <v>2</v>
      </c>
      <c r="O17" s="8">
        <f t="shared" si="4"/>
        <v>10.0055</v>
      </c>
      <c r="P17" s="2">
        <v>3</v>
      </c>
      <c r="Q17" s="8">
        <f t="shared" si="8"/>
        <v>8.0036000000000005</v>
      </c>
      <c r="R17" s="9">
        <f t="shared" si="5"/>
        <v>68.034300000000002</v>
      </c>
      <c r="S17" s="15">
        <f t="shared" si="6"/>
        <v>1</v>
      </c>
    </row>
    <row r="18" spans="1:21" ht="34.950000000000003" customHeight="1">
      <c r="A18" s="3" t="s">
        <v>29</v>
      </c>
      <c r="B18" s="2">
        <v>2</v>
      </c>
      <c r="C18" s="8">
        <f t="shared" si="0"/>
        <v>9.0045000000000002</v>
      </c>
      <c r="D18" s="2">
        <v>2</v>
      </c>
      <c r="E18" s="8">
        <f t="shared" si="1"/>
        <v>10.0055</v>
      </c>
      <c r="F18" s="2">
        <v>6</v>
      </c>
      <c r="G18" s="8">
        <v>6.0021000000000004</v>
      </c>
      <c r="H18" s="2">
        <v>3</v>
      </c>
      <c r="I18" s="8">
        <f t="shared" si="7"/>
        <v>8.0036000000000005</v>
      </c>
      <c r="J18" s="2">
        <v>6</v>
      </c>
      <c r="K18" s="8">
        <f t="shared" si="2"/>
        <v>5.0015000000000001</v>
      </c>
      <c r="L18" s="2">
        <v>2</v>
      </c>
      <c r="M18" s="8">
        <f t="shared" si="3"/>
        <v>10.0055</v>
      </c>
      <c r="N18" s="2">
        <v>4</v>
      </c>
      <c r="O18" s="8">
        <f t="shared" si="4"/>
        <v>8.0036000000000005</v>
      </c>
      <c r="P18" s="2">
        <v>2</v>
      </c>
      <c r="Q18" s="8">
        <f t="shared" si="8"/>
        <v>9.0045000000000002</v>
      </c>
      <c r="R18" s="9">
        <f t="shared" si="5"/>
        <v>65.030799999999999</v>
      </c>
      <c r="S18" s="15">
        <f t="shared" si="6"/>
        <v>2</v>
      </c>
    </row>
    <row r="19" spans="1:21" ht="34.950000000000003" customHeight="1">
      <c r="A19" s="3" t="s">
        <v>27</v>
      </c>
      <c r="B19" s="2">
        <v>5</v>
      </c>
      <c r="C19" s="8">
        <f t="shared" si="0"/>
        <v>6.0021000000000004</v>
      </c>
      <c r="D19" s="2">
        <v>9</v>
      </c>
      <c r="E19" s="8">
        <f t="shared" si="1"/>
        <v>3.0005999999999999</v>
      </c>
      <c r="F19" s="2">
        <v>2</v>
      </c>
      <c r="G19" s="8">
        <v>10.0055</v>
      </c>
      <c r="H19" s="2">
        <v>6</v>
      </c>
      <c r="I19" s="8">
        <f t="shared" si="7"/>
        <v>5.0015000000000001</v>
      </c>
      <c r="J19" s="2">
        <v>9</v>
      </c>
      <c r="K19" s="8">
        <f t="shared" si="2"/>
        <v>2.0003000000000002</v>
      </c>
      <c r="L19" s="2">
        <v>7</v>
      </c>
      <c r="M19" s="8">
        <f t="shared" si="3"/>
        <v>5.0015000000000001</v>
      </c>
      <c r="N19" s="2">
        <v>1</v>
      </c>
      <c r="O19" s="8">
        <f t="shared" si="4"/>
        <v>11.006600000000001</v>
      </c>
      <c r="P19" s="2">
        <v>4</v>
      </c>
      <c r="Q19" s="8">
        <f t="shared" si="8"/>
        <v>7.0027999999999997</v>
      </c>
      <c r="R19" s="9">
        <f t="shared" si="5"/>
        <v>49.020900000000005</v>
      </c>
      <c r="S19" s="15">
        <f t="shared" si="6"/>
        <v>5</v>
      </c>
    </row>
    <row r="20" spans="1:21" ht="34.950000000000003" customHeight="1">
      <c r="A20" s="20" t="s">
        <v>30</v>
      </c>
      <c r="B20" s="19">
        <v>4</v>
      </c>
      <c r="C20" s="8">
        <f t="shared" si="0"/>
        <v>7.0027999999999997</v>
      </c>
      <c r="D20" s="19">
        <v>3</v>
      </c>
      <c r="E20" s="8">
        <f t="shared" si="1"/>
        <v>9.0045000000000002</v>
      </c>
      <c r="F20" s="19">
        <v>4</v>
      </c>
      <c r="G20" s="8">
        <v>8.0036000000000005</v>
      </c>
      <c r="H20" s="19">
        <v>5</v>
      </c>
      <c r="I20" s="8">
        <f t="shared" si="7"/>
        <v>6.0021000000000004</v>
      </c>
      <c r="J20" s="19">
        <v>3</v>
      </c>
      <c r="K20" s="8">
        <f t="shared" si="2"/>
        <v>8.0036000000000005</v>
      </c>
      <c r="L20" s="19">
        <v>3</v>
      </c>
      <c r="M20" s="8">
        <f t="shared" si="3"/>
        <v>9.0045000000000002</v>
      </c>
      <c r="N20" s="19">
        <v>6</v>
      </c>
      <c r="O20" s="8">
        <f t="shared" si="4"/>
        <v>6.0021000000000004</v>
      </c>
      <c r="P20" s="19">
        <v>7</v>
      </c>
      <c r="Q20" s="8">
        <f t="shared" si="8"/>
        <v>4.0010000000000003</v>
      </c>
      <c r="R20" s="9">
        <f t="shared" si="5"/>
        <v>57.024199999999993</v>
      </c>
      <c r="S20" s="15">
        <f t="shared" si="6"/>
        <v>4</v>
      </c>
    </row>
    <row r="21" spans="1:21" ht="34.950000000000003" customHeight="1">
      <c r="A21" s="3" t="s">
        <v>31</v>
      </c>
      <c r="B21" s="2">
        <v>3</v>
      </c>
      <c r="C21" s="8">
        <f t="shared" si="0"/>
        <v>8.0036000000000005</v>
      </c>
      <c r="D21" s="2">
        <v>1</v>
      </c>
      <c r="E21" s="8">
        <f t="shared" si="1"/>
        <v>11.006600000000001</v>
      </c>
      <c r="F21" s="2">
        <v>1</v>
      </c>
      <c r="G21" s="8">
        <v>11.006600000000001</v>
      </c>
      <c r="H21" s="2">
        <v>2</v>
      </c>
      <c r="I21" s="8">
        <f t="shared" si="7"/>
        <v>9.0045000000000002</v>
      </c>
      <c r="J21" s="2">
        <v>2</v>
      </c>
      <c r="K21" s="8">
        <f t="shared" si="2"/>
        <v>9.0045000000000002</v>
      </c>
      <c r="L21" s="2">
        <v>0</v>
      </c>
      <c r="M21" s="8">
        <f t="shared" si="3"/>
        <v>0</v>
      </c>
      <c r="N21" s="2">
        <v>3</v>
      </c>
      <c r="O21" s="8">
        <f t="shared" si="4"/>
        <v>9.0045000000000002</v>
      </c>
      <c r="P21" s="2">
        <v>0</v>
      </c>
      <c r="Q21" s="8">
        <f t="shared" si="8"/>
        <v>0</v>
      </c>
      <c r="R21" s="9">
        <f t="shared" si="5"/>
        <v>57.030300000000004</v>
      </c>
      <c r="S21" s="15">
        <f t="shared" si="6"/>
        <v>3</v>
      </c>
    </row>
    <row r="22" spans="1:21" ht="49.95" customHeight="1"/>
    <row r="23" spans="1:21" ht="34.950000000000003" customHeight="1">
      <c r="A23" s="35" t="s">
        <v>17</v>
      </c>
      <c r="B23" s="37"/>
      <c r="C23" s="41" t="s">
        <v>18</v>
      </c>
      <c r="D23" s="42"/>
      <c r="E23" s="42"/>
      <c r="F23" s="42"/>
      <c r="G23" s="43"/>
      <c r="H23" s="44" t="s">
        <v>3</v>
      </c>
      <c r="I23" s="44"/>
      <c r="J23" s="18"/>
      <c r="K23" s="18"/>
      <c r="L23" s="18"/>
      <c r="M23" s="18"/>
      <c r="N23" s="35" t="s">
        <v>19</v>
      </c>
      <c r="O23" s="36"/>
      <c r="P23" s="36"/>
      <c r="Q23" s="36"/>
      <c r="R23" s="36"/>
      <c r="S23" s="37"/>
      <c r="T23" s="38"/>
      <c r="U23" s="38"/>
    </row>
    <row r="24" spans="1:21" ht="34.950000000000003" customHeight="1">
      <c r="A24" s="39"/>
      <c r="B24" s="40"/>
      <c r="C24" s="35"/>
      <c r="D24" s="36"/>
      <c r="E24" s="36"/>
      <c r="F24" s="36"/>
      <c r="G24" s="37"/>
      <c r="H24" s="44"/>
      <c r="I24" s="44"/>
      <c r="J24" s="18"/>
      <c r="K24" s="18"/>
      <c r="L24" s="18"/>
      <c r="M24" s="18"/>
      <c r="N24" s="35" t="s">
        <v>20</v>
      </c>
      <c r="O24" s="36"/>
      <c r="P24" s="36"/>
      <c r="Q24" s="36"/>
      <c r="R24" s="36"/>
      <c r="S24" s="37"/>
      <c r="T24" s="38"/>
      <c r="U24" s="38"/>
    </row>
    <row r="25" spans="1:21" ht="34.950000000000003" customHeight="1"/>
    <row r="26" spans="1:21" ht="30">
      <c r="A26" s="45"/>
      <c r="B26" s="45"/>
      <c r="C26" s="45"/>
      <c r="D26" s="45"/>
      <c r="E26" s="45"/>
      <c r="F26" s="45"/>
      <c r="G26" s="45"/>
    </row>
  </sheetData>
  <sheetProtection password="F763" sheet="1" objects="1" scenarios="1"/>
  <mergeCells count="28">
    <mergeCell ref="A26:G26"/>
    <mergeCell ref="J8:Q8"/>
    <mergeCell ref="A1:S1"/>
    <mergeCell ref="A2:S2"/>
    <mergeCell ref="A4:S4"/>
    <mergeCell ref="J9:K9"/>
    <mergeCell ref="L9:M9"/>
    <mergeCell ref="N9:O9"/>
    <mergeCell ref="P9:Q9"/>
    <mergeCell ref="B8:I8"/>
    <mergeCell ref="A8:A10"/>
    <mergeCell ref="B9:C9"/>
    <mergeCell ref="D9:E9"/>
    <mergeCell ref="F9:G9"/>
    <mergeCell ref="H9:I9"/>
    <mergeCell ref="A3:L3"/>
    <mergeCell ref="A23:B23"/>
    <mergeCell ref="A24:B24"/>
    <mergeCell ref="C23:G23"/>
    <mergeCell ref="C24:G24"/>
    <mergeCell ref="H23:I23"/>
    <mergeCell ref="H24:I24"/>
    <mergeCell ref="O6:S6"/>
    <mergeCell ref="F6:M6"/>
    <mergeCell ref="N23:S23"/>
    <mergeCell ref="N24:S24"/>
    <mergeCell ref="T23:U23"/>
    <mergeCell ref="T24:U24"/>
  </mergeCells>
  <pageMargins left="0.51181102362204722" right="0.51181102362204722" top="0.78740157480314965" bottom="0.78740157480314965" header="0.31496062992125984" footer="0.31496062992125984"/>
  <pageSetup paperSize="9" scale="5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topLeftCell="H8" workbookViewId="0">
      <selection activeCell="R21" sqref="R21"/>
    </sheetView>
  </sheetViews>
  <sheetFormatPr defaultRowHeight="14.4"/>
  <cols>
    <col min="1" max="1" width="18.77734375" customWidth="1"/>
    <col min="2" max="2" width="7.77734375" customWidth="1"/>
    <col min="3" max="3" width="15.77734375" customWidth="1"/>
    <col min="4" max="4" width="7.77734375" customWidth="1"/>
    <col min="5" max="5" width="15.77734375" customWidth="1"/>
    <col min="6" max="6" width="7.77734375" customWidth="1"/>
    <col min="7" max="7" width="15.77734375" customWidth="1"/>
    <col min="8" max="8" width="7.77734375" customWidth="1"/>
    <col min="9" max="9" width="15.77734375" customWidth="1"/>
    <col min="10" max="10" width="7.77734375" customWidth="1"/>
    <col min="11" max="11" width="15.77734375" customWidth="1"/>
    <col min="12" max="12" width="7.77734375" customWidth="1"/>
    <col min="13" max="13" width="15.77734375" customWidth="1"/>
    <col min="14" max="14" width="7.77734375" customWidth="1"/>
    <col min="15" max="15" width="15.77734375" customWidth="1"/>
    <col min="16" max="16" width="7.77734375" customWidth="1"/>
    <col min="17" max="18" width="15.77734375" customWidth="1"/>
    <col min="19" max="19" width="16.5546875" customWidth="1"/>
  </cols>
  <sheetData>
    <row r="1" spans="1:19" ht="40.049999999999997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25.0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25.0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9" ht="25.0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25.05" customHeight="1">
      <c r="A5" s="1"/>
      <c r="B5" s="1"/>
      <c r="C5" s="11">
        <v>10</v>
      </c>
      <c r="D5" s="11"/>
      <c r="E5" s="11">
        <v>11</v>
      </c>
      <c r="F5" s="11"/>
      <c r="G5" s="11">
        <v>11</v>
      </c>
      <c r="H5" s="11"/>
      <c r="I5" s="11">
        <v>10</v>
      </c>
      <c r="J5" s="11"/>
      <c r="K5" s="11">
        <v>10</v>
      </c>
      <c r="L5" s="11"/>
      <c r="M5" s="12">
        <v>11</v>
      </c>
      <c r="N5" s="13"/>
      <c r="O5" s="13">
        <v>11</v>
      </c>
      <c r="P5" s="13"/>
      <c r="Q5" s="13">
        <v>10</v>
      </c>
      <c r="R5" s="14"/>
      <c r="S5" s="14"/>
    </row>
    <row r="6" spans="1:19" ht="34.950000000000003" customHeight="1">
      <c r="A6" s="32"/>
      <c r="B6" s="32"/>
      <c r="C6" s="32"/>
      <c r="D6" s="32"/>
      <c r="E6" s="32"/>
      <c r="F6" s="34" t="s">
        <v>15</v>
      </c>
      <c r="G6" s="34"/>
      <c r="H6" s="34"/>
      <c r="I6" s="34"/>
      <c r="J6" s="34"/>
      <c r="K6" s="34"/>
      <c r="L6" s="34"/>
      <c r="M6" s="34"/>
      <c r="N6" s="17"/>
      <c r="O6" s="33" t="s">
        <v>16</v>
      </c>
      <c r="P6" s="33"/>
      <c r="Q6" s="33"/>
      <c r="R6" s="33"/>
      <c r="S6" s="33"/>
    </row>
    <row r="7" spans="1:19" ht="15" thickBot="1">
      <c r="K7" s="26"/>
    </row>
    <row r="8" spans="1:19" ht="19.95" customHeight="1" thickBot="1">
      <c r="A8" s="53" t="s">
        <v>3</v>
      </c>
      <c r="B8" s="51" t="s">
        <v>8</v>
      </c>
      <c r="C8" s="52"/>
      <c r="D8" s="52"/>
      <c r="E8" s="52"/>
      <c r="F8" s="52"/>
      <c r="G8" s="52"/>
      <c r="H8" s="52"/>
      <c r="I8" s="52"/>
      <c r="J8" s="41" t="s">
        <v>9</v>
      </c>
      <c r="K8" s="42"/>
      <c r="L8" s="42"/>
      <c r="M8" s="42"/>
      <c r="N8" s="42"/>
      <c r="O8" s="42"/>
      <c r="P8" s="42"/>
      <c r="Q8" s="43"/>
      <c r="R8" s="25" t="s">
        <v>12</v>
      </c>
      <c r="S8" s="24" t="s">
        <v>13</v>
      </c>
    </row>
    <row r="9" spans="1:19" ht="19.95" customHeight="1" thickBot="1">
      <c r="A9" s="54"/>
      <c r="B9" s="56" t="s">
        <v>4</v>
      </c>
      <c r="C9" s="57"/>
      <c r="D9" s="56" t="s">
        <v>5</v>
      </c>
      <c r="E9" s="57"/>
      <c r="F9" s="56" t="s">
        <v>6</v>
      </c>
      <c r="G9" s="57"/>
      <c r="H9" s="56" t="s">
        <v>7</v>
      </c>
      <c r="I9" s="57"/>
      <c r="J9" s="48" t="s">
        <v>4</v>
      </c>
      <c r="K9" s="49"/>
      <c r="L9" s="48" t="s">
        <v>5</v>
      </c>
      <c r="M9" s="49"/>
      <c r="N9" s="48" t="s">
        <v>6</v>
      </c>
      <c r="O9" s="49"/>
      <c r="P9" s="48" t="s">
        <v>7</v>
      </c>
      <c r="Q9" s="50"/>
      <c r="R9" s="10" t="s">
        <v>11</v>
      </c>
      <c r="S9" s="27" t="s">
        <v>14</v>
      </c>
    </row>
    <row r="10" spans="1:19" ht="19.95" customHeight="1" thickBot="1">
      <c r="A10" s="55"/>
      <c r="B10" s="5" t="s">
        <v>10</v>
      </c>
      <c r="C10" s="5" t="s">
        <v>11</v>
      </c>
      <c r="D10" s="5" t="s">
        <v>10</v>
      </c>
      <c r="E10" s="5" t="s">
        <v>11</v>
      </c>
      <c r="F10" s="5" t="s">
        <v>10</v>
      </c>
      <c r="G10" s="5" t="s">
        <v>11</v>
      </c>
      <c r="H10" s="5" t="s">
        <v>10</v>
      </c>
      <c r="I10" s="5" t="s">
        <v>11</v>
      </c>
      <c r="J10" s="5" t="s">
        <v>10</v>
      </c>
      <c r="K10" s="5" t="s">
        <v>11</v>
      </c>
      <c r="L10" s="5" t="s">
        <v>10</v>
      </c>
      <c r="M10" s="5" t="s">
        <v>11</v>
      </c>
      <c r="N10" s="5" t="s">
        <v>10</v>
      </c>
      <c r="O10" s="5" t="s">
        <v>11</v>
      </c>
      <c r="P10" s="31" t="s">
        <v>10</v>
      </c>
      <c r="Q10" s="30" t="s">
        <v>11</v>
      </c>
      <c r="R10" s="10" t="s">
        <v>3</v>
      </c>
      <c r="S10" s="28" t="s">
        <v>3</v>
      </c>
    </row>
    <row r="11" spans="1:19" ht="34.950000000000003" customHeight="1">
      <c r="A11" s="4" t="s">
        <v>28</v>
      </c>
      <c r="B11" s="6">
        <v>1</v>
      </c>
      <c r="C11" s="8">
        <f t="shared" ref="C11:C20" si="0">IF(B11=0,0,$C$5-B11+1+(2*($C$5-B11+1)+($C$5-B11+1)*($C$5-B11))/20000)</f>
        <v>10.0055</v>
      </c>
      <c r="D11" s="6">
        <v>6</v>
      </c>
      <c r="E11" s="8">
        <f t="shared" ref="E11:E21" si="1">IF(D11=0,0,$E$5-D11+1+(2*($E$5-D11+1)+($E$5-D11+1)*($E$5-D11))/20000)</f>
        <v>6.0021000000000004</v>
      </c>
      <c r="F11" s="6">
        <v>3</v>
      </c>
      <c r="G11" s="8">
        <v>9.0045000000000002</v>
      </c>
      <c r="H11" s="6">
        <v>7</v>
      </c>
      <c r="I11" s="8">
        <f t="shared" ref="I11:I18" si="2">IF(H11=0,0,$I$5-H11+1+(2*($I$5-H11+1)+($I$5-H11+1)*($I$5-H11))/20000)</f>
        <v>4.0010000000000003</v>
      </c>
      <c r="J11" s="6">
        <v>1</v>
      </c>
      <c r="K11" s="8">
        <f t="shared" ref="K11:K20" si="3">IF(J11=0,0,$K$5-J11+1+(2*($K$5-J11+1)+($K$5-J11+1)*($K$5-J11))/20000)</f>
        <v>10.0055</v>
      </c>
      <c r="L11" s="6">
        <v>1</v>
      </c>
      <c r="M11" s="8">
        <f t="shared" ref="M11:M21" si="4">IF(L11=0,0,$M$5-L11+1+(2*($M$5-L11+1)+($M$5-L11+1)*($M$5-L11))/20000)</f>
        <v>11.006600000000001</v>
      </c>
      <c r="N11" s="6">
        <v>2</v>
      </c>
      <c r="O11" s="8">
        <f t="shared" ref="O11:O21" si="5">IF(N11=0,0,$O$5-N11+1+(2*($O$5-N11+1)+($O$5-N11+1)*($O$5-N11))/20000)</f>
        <v>10.0055</v>
      </c>
      <c r="P11" s="6">
        <v>3</v>
      </c>
      <c r="Q11" s="8">
        <f t="shared" ref="Q11:Q18" si="6">IF(P11=0,0,$Q$5-P11+1+(2*($Q$5-P11+1)+($Q$5-P11+1)*($Q$5-P11))/20000)</f>
        <v>8.0036000000000005</v>
      </c>
      <c r="R11" s="9">
        <f t="shared" ref="R11:R21" si="7">SUM(C11+E11+G11+I11+K11+M11+O11+Q11)</f>
        <v>68.034300000000002</v>
      </c>
      <c r="S11" s="15">
        <f t="shared" ref="S11:S21" si="8">IF(R11=0,0,RANK(R11,$R$11:$R$21,0))</f>
        <v>1</v>
      </c>
    </row>
    <row r="12" spans="1:19" ht="34.950000000000003" customHeight="1">
      <c r="A12" s="3" t="s">
        <v>29</v>
      </c>
      <c r="B12" s="31">
        <v>2</v>
      </c>
      <c r="C12" s="8">
        <f t="shared" si="0"/>
        <v>9.0045000000000002</v>
      </c>
      <c r="D12" s="31">
        <v>2</v>
      </c>
      <c r="E12" s="8">
        <f t="shared" si="1"/>
        <v>10.0055</v>
      </c>
      <c r="F12" s="31">
        <v>6</v>
      </c>
      <c r="G12" s="8">
        <v>6.0021000000000004</v>
      </c>
      <c r="H12" s="31">
        <v>3</v>
      </c>
      <c r="I12" s="8">
        <f t="shared" si="2"/>
        <v>8.0036000000000005</v>
      </c>
      <c r="J12" s="31">
        <v>6</v>
      </c>
      <c r="K12" s="8">
        <f t="shared" si="3"/>
        <v>5.0015000000000001</v>
      </c>
      <c r="L12" s="31">
        <v>2</v>
      </c>
      <c r="M12" s="8">
        <f t="shared" si="4"/>
        <v>10.0055</v>
      </c>
      <c r="N12" s="31">
        <v>4</v>
      </c>
      <c r="O12" s="8">
        <f t="shared" si="5"/>
        <v>8.0036000000000005</v>
      </c>
      <c r="P12" s="31">
        <v>2</v>
      </c>
      <c r="Q12" s="8">
        <f t="shared" si="6"/>
        <v>9.0045000000000002</v>
      </c>
      <c r="R12" s="9">
        <f t="shared" si="7"/>
        <v>65.030799999999999</v>
      </c>
      <c r="S12" s="15">
        <f t="shared" si="8"/>
        <v>2</v>
      </c>
    </row>
    <row r="13" spans="1:19" ht="34.950000000000003" customHeight="1">
      <c r="A13" s="3" t="s">
        <v>31</v>
      </c>
      <c r="B13" s="31">
        <v>3</v>
      </c>
      <c r="C13" s="8">
        <f t="shared" si="0"/>
        <v>8.0036000000000005</v>
      </c>
      <c r="D13" s="31">
        <v>1</v>
      </c>
      <c r="E13" s="8">
        <f t="shared" si="1"/>
        <v>11.006600000000001</v>
      </c>
      <c r="F13" s="31">
        <v>1</v>
      </c>
      <c r="G13" s="8">
        <v>11.006600000000001</v>
      </c>
      <c r="H13" s="31">
        <v>2</v>
      </c>
      <c r="I13" s="8">
        <f t="shared" si="2"/>
        <v>9.0045000000000002</v>
      </c>
      <c r="J13" s="31">
        <v>2</v>
      </c>
      <c r="K13" s="8">
        <f t="shared" si="3"/>
        <v>9.0045000000000002</v>
      </c>
      <c r="L13" s="31">
        <v>0</v>
      </c>
      <c r="M13" s="8">
        <f t="shared" si="4"/>
        <v>0</v>
      </c>
      <c r="N13" s="31">
        <v>3</v>
      </c>
      <c r="O13" s="8">
        <f t="shared" si="5"/>
        <v>9.0045000000000002</v>
      </c>
      <c r="P13" s="31">
        <v>0</v>
      </c>
      <c r="Q13" s="8">
        <f t="shared" si="6"/>
        <v>0</v>
      </c>
      <c r="R13" s="9">
        <f t="shared" si="7"/>
        <v>57.030300000000004</v>
      </c>
      <c r="S13" s="15">
        <f t="shared" si="8"/>
        <v>3</v>
      </c>
    </row>
    <row r="14" spans="1:19" ht="34.950000000000003" customHeight="1">
      <c r="A14" s="20" t="s">
        <v>30</v>
      </c>
      <c r="B14" s="31">
        <v>4</v>
      </c>
      <c r="C14" s="8">
        <f t="shared" si="0"/>
        <v>7.0027999999999997</v>
      </c>
      <c r="D14" s="31">
        <v>3</v>
      </c>
      <c r="E14" s="8">
        <f t="shared" si="1"/>
        <v>9.0045000000000002</v>
      </c>
      <c r="F14" s="31">
        <v>4</v>
      </c>
      <c r="G14" s="8">
        <v>8.0036000000000005</v>
      </c>
      <c r="H14" s="31">
        <v>5</v>
      </c>
      <c r="I14" s="8">
        <f t="shared" si="2"/>
        <v>6.0021000000000004</v>
      </c>
      <c r="J14" s="31">
        <v>3</v>
      </c>
      <c r="K14" s="8">
        <f t="shared" si="3"/>
        <v>8.0036000000000005</v>
      </c>
      <c r="L14" s="31">
        <v>3</v>
      </c>
      <c r="M14" s="8">
        <f t="shared" si="4"/>
        <v>9.0045000000000002</v>
      </c>
      <c r="N14" s="31">
        <v>6</v>
      </c>
      <c r="O14" s="8">
        <f t="shared" si="5"/>
        <v>6.0021000000000004</v>
      </c>
      <c r="P14" s="31">
        <v>7</v>
      </c>
      <c r="Q14" s="8">
        <f t="shared" si="6"/>
        <v>4.0010000000000003</v>
      </c>
      <c r="R14" s="9">
        <f t="shared" si="7"/>
        <v>57.024199999999993</v>
      </c>
      <c r="S14" s="15">
        <f t="shared" si="8"/>
        <v>4</v>
      </c>
    </row>
    <row r="15" spans="1:19" ht="34.950000000000003" customHeight="1">
      <c r="A15" s="3" t="s">
        <v>27</v>
      </c>
      <c r="B15" s="31">
        <v>5</v>
      </c>
      <c r="C15" s="8">
        <f t="shared" si="0"/>
        <v>6.0021000000000004</v>
      </c>
      <c r="D15" s="31">
        <v>9</v>
      </c>
      <c r="E15" s="8">
        <f t="shared" si="1"/>
        <v>3.0005999999999999</v>
      </c>
      <c r="F15" s="31">
        <v>2</v>
      </c>
      <c r="G15" s="8">
        <v>10.0055</v>
      </c>
      <c r="H15" s="31">
        <v>6</v>
      </c>
      <c r="I15" s="8">
        <f t="shared" si="2"/>
        <v>5.0015000000000001</v>
      </c>
      <c r="J15" s="31">
        <v>9</v>
      </c>
      <c r="K15" s="8">
        <f t="shared" si="3"/>
        <v>2.0003000000000002</v>
      </c>
      <c r="L15" s="31">
        <v>7</v>
      </c>
      <c r="M15" s="8">
        <f t="shared" si="4"/>
        <v>5.0015000000000001</v>
      </c>
      <c r="N15" s="31">
        <v>1</v>
      </c>
      <c r="O15" s="8">
        <f t="shared" si="5"/>
        <v>11.006600000000001</v>
      </c>
      <c r="P15" s="31">
        <v>4</v>
      </c>
      <c r="Q15" s="8">
        <f t="shared" si="6"/>
        <v>7.0027999999999997</v>
      </c>
      <c r="R15" s="9">
        <f t="shared" si="7"/>
        <v>49.020900000000005</v>
      </c>
      <c r="S15" s="15">
        <f t="shared" si="8"/>
        <v>5</v>
      </c>
    </row>
    <row r="16" spans="1:19" ht="34.950000000000003" customHeight="1">
      <c r="A16" s="3" t="s">
        <v>23</v>
      </c>
      <c r="B16" s="31">
        <v>10</v>
      </c>
      <c r="C16" s="8">
        <f t="shared" si="0"/>
        <v>1.0001</v>
      </c>
      <c r="D16" s="31">
        <v>8</v>
      </c>
      <c r="E16" s="8">
        <f t="shared" si="1"/>
        <v>4.0010000000000003</v>
      </c>
      <c r="F16" s="31">
        <v>7</v>
      </c>
      <c r="G16" s="8">
        <v>5.0015000000000001</v>
      </c>
      <c r="H16" s="31">
        <v>4</v>
      </c>
      <c r="I16" s="8">
        <f t="shared" si="2"/>
        <v>7.0027999999999997</v>
      </c>
      <c r="J16" s="31">
        <v>7</v>
      </c>
      <c r="K16" s="8">
        <f t="shared" si="3"/>
        <v>4.0010000000000003</v>
      </c>
      <c r="L16" s="31">
        <v>4</v>
      </c>
      <c r="M16" s="8">
        <f t="shared" si="4"/>
        <v>8.0036000000000005</v>
      </c>
      <c r="N16" s="31">
        <v>7</v>
      </c>
      <c r="O16" s="8">
        <f t="shared" si="5"/>
        <v>5.0015000000000001</v>
      </c>
      <c r="P16" s="31">
        <v>1</v>
      </c>
      <c r="Q16" s="8">
        <f t="shared" si="6"/>
        <v>10.0055</v>
      </c>
      <c r="R16" s="9">
        <f t="shared" si="7"/>
        <v>44.017000000000003</v>
      </c>
      <c r="S16" s="15">
        <f t="shared" si="8"/>
        <v>6</v>
      </c>
    </row>
    <row r="17" spans="1:21" ht="34.950000000000003" customHeight="1">
      <c r="A17" s="3" t="s">
        <v>22</v>
      </c>
      <c r="B17" s="31">
        <v>7</v>
      </c>
      <c r="C17" s="8">
        <f t="shared" si="0"/>
        <v>4.0010000000000003</v>
      </c>
      <c r="D17" s="31">
        <v>7</v>
      </c>
      <c r="E17" s="8">
        <f t="shared" si="1"/>
        <v>5.0015000000000001</v>
      </c>
      <c r="F17" s="31">
        <v>9</v>
      </c>
      <c r="G17" s="8">
        <v>3.0005999999999999</v>
      </c>
      <c r="H17" s="31">
        <v>1</v>
      </c>
      <c r="I17" s="8">
        <f t="shared" si="2"/>
        <v>10.0055</v>
      </c>
      <c r="J17" s="31">
        <v>4</v>
      </c>
      <c r="K17" s="8">
        <f t="shared" si="3"/>
        <v>7.0027999999999997</v>
      </c>
      <c r="L17" s="31">
        <v>6</v>
      </c>
      <c r="M17" s="8">
        <f t="shared" si="4"/>
        <v>6.0021000000000004</v>
      </c>
      <c r="N17" s="31">
        <v>9</v>
      </c>
      <c r="O17" s="8">
        <f t="shared" si="5"/>
        <v>3.0005999999999999</v>
      </c>
      <c r="P17" s="31">
        <v>6</v>
      </c>
      <c r="Q17" s="8">
        <f t="shared" si="6"/>
        <v>5.0015000000000001</v>
      </c>
      <c r="R17" s="9">
        <f t="shared" si="7"/>
        <v>43.015599999999999</v>
      </c>
      <c r="S17" s="15">
        <f t="shared" si="8"/>
        <v>7</v>
      </c>
    </row>
    <row r="18" spans="1:21" ht="34.950000000000003" customHeight="1">
      <c r="A18" s="20" t="s">
        <v>26</v>
      </c>
      <c r="B18" s="31">
        <v>8</v>
      </c>
      <c r="C18" s="8">
        <f t="shared" si="0"/>
        <v>3.0005999999999999</v>
      </c>
      <c r="D18" s="31">
        <v>0</v>
      </c>
      <c r="E18" s="8">
        <f t="shared" si="1"/>
        <v>0</v>
      </c>
      <c r="F18" s="31">
        <v>10</v>
      </c>
      <c r="G18" s="8">
        <v>2.0003000000000002</v>
      </c>
      <c r="H18" s="31">
        <v>9</v>
      </c>
      <c r="I18" s="8">
        <f t="shared" si="2"/>
        <v>2.0003000000000002</v>
      </c>
      <c r="J18" s="31">
        <v>5</v>
      </c>
      <c r="K18" s="8">
        <f t="shared" si="3"/>
        <v>6.0021000000000004</v>
      </c>
      <c r="L18" s="31">
        <v>5</v>
      </c>
      <c r="M18" s="8">
        <f t="shared" si="4"/>
        <v>7.0027999999999997</v>
      </c>
      <c r="N18" s="31">
        <v>5</v>
      </c>
      <c r="O18" s="8">
        <f t="shared" si="5"/>
        <v>7.0027999999999997</v>
      </c>
      <c r="P18" s="31">
        <v>5</v>
      </c>
      <c r="Q18" s="8">
        <f t="shared" si="6"/>
        <v>6.0021000000000004</v>
      </c>
      <c r="R18" s="9">
        <f t="shared" si="7"/>
        <v>33.011000000000003</v>
      </c>
      <c r="S18" s="15">
        <f t="shared" si="8"/>
        <v>8</v>
      </c>
    </row>
    <row r="19" spans="1:21" ht="34.950000000000003" customHeight="1">
      <c r="A19" s="3" t="s">
        <v>21</v>
      </c>
      <c r="B19" s="31">
        <v>6</v>
      </c>
      <c r="C19" s="8">
        <f t="shared" si="0"/>
        <v>5.0015000000000001</v>
      </c>
      <c r="D19" s="31">
        <v>4</v>
      </c>
      <c r="E19" s="8">
        <f t="shared" si="1"/>
        <v>8.0036000000000005</v>
      </c>
      <c r="F19" s="31">
        <v>0</v>
      </c>
      <c r="G19" s="8">
        <f t="shared" ref="G11:G21" si="9">IF(F19=0,0,$G$5-F19+1+(2*($G$5-F19+I289)+($G$5-F19+1)*($G$5-F19))/20000)</f>
        <v>0</v>
      </c>
      <c r="H19" s="21"/>
      <c r="I19" s="22"/>
      <c r="J19" s="31">
        <v>8</v>
      </c>
      <c r="K19" s="8">
        <f t="shared" si="3"/>
        <v>3.0005999999999999</v>
      </c>
      <c r="L19" s="31">
        <v>0</v>
      </c>
      <c r="M19" s="8">
        <f t="shared" si="4"/>
        <v>0</v>
      </c>
      <c r="N19" s="31">
        <v>8</v>
      </c>
      <c r="O19" s="8">
        <f t="shared" si="5"/>
        <v>4.0010000000000003</v>
      </c>
      <c r="P19" s="21"/>
      <c r="Q19" s="22"/>
      <c r="R19" s="9">
        <f t="shared" si="7"/>
        <v>20.006700000000002</v>
      </c>
      <c r="S19" s="15">
        <f t="shared" si="8"/>
        <v>9</v>
      </c>
    </row>
    <row r="20" spans="1:21" ht="34.950000000000003" customHeight="1">
      <c r="A20" s="20" t="s">
        <v>25</v>
      </c>
      <c r="B20" s="31">
        <v>9</v>
      </c>
      <c r="C20" s="8">
        <f t="shared" si="0"/>
        <v>2.0003000000000002</v>
      </c>
      <c r="D20" s="31">
        <v>5</v>
      </c>
      <c r="E20" s="8">
        <f t="shared" si="1"/>
        <v>7.0027999999999997</v>
      </c>
      <c r="F20" s="31">
        <v>8</v>
      </c>
      <c r="G20" s="8">
        <v>4.0010000000000003</v>
      </c>
      <c r="H20" s="31">
        <v>8</v>
      </c>
      <c r="I20" s="8">
        <f>IF(H20=0,0,$I$5-H20+1+(2*($I$5-H20+1)+($I$5-H20+1)*($I$5-H20))/20000)</f>
        <v>3.0005999999999999</v>
      </c>
      <c r="J20" s="31">
        <v>10</v>
      </c>
      <c r="K20" s="8">
        <f t="shared" si="3"/>
        <v>1.0001</v>
      </c>
      <c r="L20" s="31">
        <v>0</v>
      </c>
      <c r="M20" s="8">
        <f t="shared" si="4"/>
        <v>0</v>
      </c>
      <c r="N20" s="31">
        <v>0</v>
      </c>
      <c r="O20" s="8">
        <f t="shared" si="5"/>
        <v>0</v>
      </c>
      <c r="P20" s="31">
        <v>0</v>
      </c>
      <c r="Q20" s="8">
        <f>IF(P20=0,0,$Q$5-P20+1+(2*($Q$5-P20+1)+($Q$5-P20+1)*($Q$5-P20))/20000)</f>
        <v>0</v>
      </c>
      <c r="R20" s="9">
        <f t="shared" si="7"/>
        <v>17.004799999999999</v>
      </c>
      <c r="S20" s="15">
        <f t="shared" si="8"/>
        <v>10</v>
      </c>
    </row>
    <row r="21" spans="1:21" ht="34.950000000000003" customHeight="1">
      <c r="A21" s="3" t="s">
        <v>24</v>
      </c>
      <c r="B21" s="21"/>
      <c r="C21" s="22"/>
      <c r="D21" s="31">
        <v>0</v>
      </c>
      <c r="E21" s="8">
        <f t="shared" si="1"/>
        <v>0</v>
      </c>
      <c r="F21" s="31">
        <v>5</v>
      </c>
      <c r="G21" s="8">
        <v>7.0027999999999997</v>
      </c>
      <c r="H21" s="31">
        <v>0</v>
      </c>
      <c r="I21" s="8">
        <f>IF(H21=0,0,$I$5-H21+1+(2*($I$5-H21+1)+($I$5-H21+1)*($I$5-H21))/20000)</f>
        <v>0</v>
      </c>
      <c r="J21" s="21"/>
      <c r="K21" s="22"/>
      <c r="L21" s="31">
        <v>0</v>
      </c>
      <c r="M21" s="8">
        <f t="shared" si="4"/>
        <v>0</v>
      </c>
      <c r="N21" s="31">
        <v>0</v>
      </c>
      <c r="O21" s="8">
        <f t="shared" si="5"/>
        <v>0</v>
      </c>
      <c r="P21" s="31">
        <v>0</v>
      </c>
      <c r="Q21" s="8">
        <f>IF(P21=0,0,$Q$5-P21+1+(2*($Q$5-P21+1)+($Q$5-P21+1)*($Q$5-P21))/20000)</f>
        <v>0</v>
      </c>
      <c r="R21" s="9">
        <f t="shared" si="7"/>
        <v>7.0027999999999997</v>
      </c>
      <c r="S21" s="15">
        <f t="shared" si="8"/>
        <v>11</v>
      </c>
    </row>
    <row r="22" spans="1:21" ht="49.95" customHeight="1"/>
    <row r="23" spans="1:21" ht="34.950000000000003" customHeight="1">
      <c r="A23" s="58"/>
      <c r="B23" s="58"/>
      <c r="C23" s="59"/>
      <c r="D23" s="59"/>
      <c r="E23" s="59"/>
      <c r="F23" s="59"/>
      <c r="G23" s="59"/>
      <c r="H23" s="59"/>
      <c r="I23" s="59"/>
      <c r="J23" s="18"/>
      <c r="K23" s="18"/>
      <c r="L23" s="18"/>
      <c r="M23" s="18"/>
      <c r="N23" s="35" t="s">
        <v>19</v>
      </c>
      <c r="O23" s="36"/>
      <c r="P23" s="36"/>
      <c r="Q23" s="36"/>
      <c r="R23" s="36"/>
      <c r="S23" s="37"/>
      <c r="T23" s="38"/>
      <c r="U23" s="38"/>
    </row>
    <row r="24" spans="1:21" ht="34.950000000000003" customHeight="1">
      <c r="A24" s="60"/>
      <c r="B24" s="61"/>
      <c r="C24" s="58"/>
      <c r="D24" s="58"/>
      <c r="E24" s="58"/>
      <c r="F24" s="58"/>
      <c r="G24" s="58"/>
      <c r="H24" s="59"/>
      <c r="I24" s="59"/>
      <c r="J24" s="18"/>
      <c r="K24" s="18"/>
      <c r="L24" s="18"/>
      <c r="M24" s="18"/>
      <c r="N24" s="35" t="s">
        <v>20</v>
      </c>
      <c r="O24" s="36"/>
      <c r="P24" s="36"/>
      <c r="Q24" s="36"/>
      <c r="R24" s="36"/>
      <c r="S24" s="37"/>
      <c r="T24" s="38"/>
      <c r="U24" s="38"/>
    </row>
    <row r="25" spans="1:21" ht="34.950000000000003" customHeight="1"/>
    <row r="26" spans="1:21" ht="30">
      <c r="A26" s="45"/>
      <c r="B26" s="45"/>
      <c r="C26" s="45"/>
      <c r="D26" s="45"/>
      <c r="E26" s="45"/>
      <c r="F26" s="45"/>
      <c r="G26" s="45"/>
    </row>
  </sheetData>
  <sheetProtection password="F763" sheet="1" objects="1" scenarios="1"/>
  <sortState ref="A11:S21">
    <sortCondition ref="S11:S21"/>
  </sortState>
  <mergeCells count="28">
    <mergeCell ref="T24:U24"/>
    <mergeCell ref="A26:G26"/>
    <mergeCell ref="P9:Q9"/>
    <mergeCell ref="A23:B23"/>
    <mergeCell ref="C23:G23"/>
    <mergeCell ref="H23:I23"/>
    <mergeCell ref="N23:S23"/>
    <mergeCell ref="A24:B24"/>
    <mergeCell ref="C24:G24"/>
    <mergeCell ref="H24:I24"/>
    <mergeCell ref="N24:S24"/>
    <mergeCell ref="T23:U23"/>
    <mergeCell ref="A8:A10"/>
    <mergeCell ref="B8:I8"/>
    <mergeCell ref="J8:Q8"/>
    <mergeCell ref="B9:C9"/>
    <mergeCell ref="D9:E9"/>
    <mergeCell ref="F9:G9"/>
    <mergeCell ref="H9:I9"/>
    <mergeCell ref="J9:K9"/>
    <mergeCell ref="L9:M9"/>
    <mergeCell ref="N9:O9"/>
    <mergeCell ref="A1:S1"/>
    <mergeCell ref="A2:S2"/>
    <mergeCell ref="A3:L3"/>
    <mergeCell ref="A4:S4"/>
    <mergeCell ref="F6:M6"/>
    <mergeCell ref="O6:S6"/>
  </mergeCells>
  <pageMargins left="0.51181102362204722" right="0.51181102362204722" top="0.78740157480314965" bottom="0.78740157480314965" header="0.31496062992125984" footer="0.31496062992125984"/>
  <pageSetup paperSize="9" scale="5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CBCLUBES 2016 CAMPEÃO GERAL</vt:lpstr>
      <vt:lpstr>CAMPEÃO GERAL ORD CLAS </vt:lpstr>
      <vt:lpstr>'CAMPEÃO GERAL ORD CLAS '!Area_de_impressao</vt:lpstr>
      <vt:lpstr>'CBCLUBES 2016 CAMPEÃO GERAL'!Area_de_impressao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Irineu</cp:lastModifiedBy>
  <cp:lastPrinted>2016-10-09T22:16:33Z</cp:lastPrinted>
  <dcterms:created xsi:type="dcterms:W3CDTF">2016-05-19T13:23:28Z</dcterms:created>
  <dcterms:modified xsi:type="dcterms:W3CDTF">2016-10-14T20:58:39Z</dcterms:modified>
</cp:coreProperties>
</file>